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stari desktop\Financijsko izvješće za 2022\"/>
    </mc:Choice>
  </mc:AlternateContent>
  <xr:revisionPtr revIDLastSave="0" documentId="13_ncr:1_{64DB31DF-0B63-4D47-9863-1B61058D6838}"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0685" windowHeight="781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F285" i="9"/>
  <c r="B285" i="9"/>
  <c r="H284" i="9"/>
  <c r="G284" i="9"/>
  <c r="E284" i="9" s="1"/>
  <c r="B284" i="9" s="1"/>
  <c r="F284" i="9"/>
  <c r="H283" i="9"/>
  <c r="E283" i="9" s="1"/>
  <c r="G283" i="9"/>
  <c r="F283" i="9"/>
  <c r="F282" i="9"/>
  <c r="H281" i="9"/>
  <c r="G281" i="9"/>
  <c r="F281" i="9"/>
  <c r="E281" i="9"/>
  <c r="H280" i="9"/>
  <c r="G280" i="9"/>
  <c r="F280" i="9"/>
  <c r="H279" i="9"/>
  <c r="E279" i="9" s="1"/>
  <c r="B279" i="9" s="1"/>
  <c r="G279" i="9"/>
  <c r="F279" i="9"/>
  <c r="F278" i="9"/>
  <c r="F277" i="9"/>
  <c r="F276" i="9"/>
  <c r="L274" i="9"/>
  <c r="F274" i="9" s="1"/>
  <c r="H274" i="9"/>
  <c r="I273" i="9"/>
  <c r="H273" i="9"/>
  <c r="E273" i="9" s="1"/>
  <c r="B273" i="9" s="1"/>
  <c r="F273" i="9"/>
  <c r="E272" i="9"/>
  <c r="M271" i="9"/>
  <c r="L271" i="9"/>
  <c r="E271" i="9"/>
  <c r="M270" i="9"/>
  <c r="L270" i="9"/>
  <c r="F270" i="9"/>
  <c r="B270" i="9" s="1"/>
  <c r="E270" i="9"/>
  <c r="M269" i="9"/>
  <c r="L269" i="9"/>
  <c r="F269" i="9" s="1"/>
  <c r="E269" i="9"/>
  <c r="M268" i="9"/>
  <c r="L268" i="9"/>
  <c r="F268" i="9" s="1"/>
  <c r="B268" i="9" s="1"/>
  <c r="E268" i="9"/>
  <c r="M267" i="9"/>
  <c r="L267" i="9"/>
  <c r="E267" i="9"/>
  <c r="M266" i="9"/>
  <c r="F266" i="9" s="1"/>
  <c r="B266" i="9" s="1"/>
  <c r="L266" i="9"/>
  <c r="E266" i="9"/>
  <c r="M265" i="9"/>
  <c r="L265" i="9"/>
  <c r="F265" i="9" s="1"/>
  <c r="E265" i="9"/>
  <c r="M264" i="9"/>
  <c r="L264" i="9"/>
  <c r="F264" i="9" s="1"/>
  <c r="B264" i="9" s="1"/>
  <c r="E264" i="9"/>
  <c r="M263" i="9"/>
  <c r="L263" i="9"/>
  <c r="E263" i="9"/>
  <c r="M262" i="9"/>
  <c r="L262" i="9"/>
  <c r="F262" i="9"/>
  <c r="B262" i="9" s="1"/>
  <c r="E262" i="9"/>
  <c r="M261" i="9"/>
  <c r="L261" i="9"/>
  <c r="F261" i="9" s="1"/>
  <c r="E261" i="9"/>
  <c r="M260" i="9"/>
  <c r="L260" i="9"/>
  <c r="F260" i="9" s="1"/>
  <c r="B260" i="9" s="1"/>
  <c r="E260" i="9"/>
  <c r="M259" i="9"/>
  <c r="L259" i="9"/>
  <c r="E259" i="9"/>
  <c r="M258" i="9"/>
  <c r="F258" i="9" s="1"/>
  <c r="L258" i="9"/>
  <c r="E258" i="9"/>
  <c r="B258" i="9"/>
  <c r="M257" i="9"/>
  <c r="L257" i="9"/>
  <c r="F257" i="9" s="1"/>
  <c r="E257" i="9"/>
  <c r="B257" i="9" s="1"/>
  <c r="M256" i="9"/>
  <c r="L256" i="9"/>
  <c r="F256" i="9" s="1"/>
  <c r="B256" i="9" s="1"/>
  <c r="E256" i="9"/>
  <c r="M255" i="9"/>
  <c r="L255" i="9"/>
  <c r="E255" i="9"/>
  <c r="M254" i="9"/>
  <c r="L254" i="9"/>
  <c r="F254" i="9"/>
  <c r="B254" i="9" s="1"/>
  <c r="E254" i="9"/>
  <c r="M253" i="9"/>
  <c r="L253" i="9"/>
  <c r="F253" i="9" s="1"/>
  <c r="E253" i="9"/>
  <c r="M252" i="9"/>
  <c r="L252" i="9"/>
  <c r="F252" i="9" s="1"/>
  <c r="B252" i="9" s="1"/>
  <c r="E252" i="9"/>
  <c r="M251" i="9"/>
  <c r="L251" i="9"/>
  <c r="E251" i="9"/>
  <c r="M250" i="9"/>
  <c r="F250" i="9" s="1"/>
  <c r="B250" i="9" s="1"/>
  <c r="L250" i="9"/>
  <c r="E250" i="9"/>
  <c r="M249" i="9"/>
  <c r="L249" i="9"/>
  <c r="F249" i="9" s="1"/>
  <c r="E249" i="9"/>
  <c r="M248" i="9"/>
  <c r="L248" i="9"/>
  <c r="F248" i="9" s="1"/>
  <c r="B248" i="9" s="1"/>
  <c r="E248" i="9"/>
  <c r="M247" i="9"/>
  <c r="L247" i="9"/>
  <c r="E247" i="9"/>
  <c r="M246" i="9"/>
  <c r="L246" i="9"/>
  <c r="F246" i="9"/>
  <c r="B246" i="9" s="1"/>
  <c r="E246" i="9"/>
  <c r="M245" i="9"/>
  <c r="L245" i="9"/>
  <c r="F245" i="9" s="1"/>
  <c r="E245" i="9"/>
  <c r="M244" i="9"/>
  <c r="L244" i="9"/>
  <c r="F244" i="9" s="1"/>
  <c r="B244" i="9" s="1"/>
  <c r="E244" i="9"/>
  <c r="M243" i="9"/>
  <c r="L243" i="9"/>
  <c r="E243" i="9"/>
  <c r="M242" i="9"/>
  <c r="F242" i="9" s="1"/>
  <c r="L242" i="9"/>
  <c r="E242" i="9"/>
  <c r="B242" i="9"/>
  <c r="M241" i="9"/>
  <c r="L241" i="9"/>
  <c r="F241" i="9" s="1"/>
  <c r="E241" i="9"/>
  <c r="B241" i="9" s="1"/>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s="1"/>
  <c r="E233" i="9"/>
  <c r="M232" i="9"/>
  <c r="L232" i="9"/>
  <c r="F232" i="9" s="1"/>
  <c r="B232" i="9" s="1"/>
  <c r="E232" i="9"/>
  <c r="M231" i="9"/>
  <c r="L231" i="9"/>
  <c r="E231" i="9"/>
  <c r="M230" i="9"/>
  <c r="F230" i="9" s="1"/>
  <c r="B230" i="9" s="1"/>
  <c r="L230" i="9"/>
  <c r="E230" i="9"/>
  <c r="M229" i="9"/>
  <c r="L229" i="9"/>
  <c r="F229" i="9" s="1"/>
  <c r="E229" i="9"/>
  <c r="B229" i="9" s="1"/>
  <c r="M228" i="9"/>
  <c r="L228" i="9"/>
  <c r="F228" i="9" s="1"/>
  <c r="B228" i="9" s="1"/>
  <c r="E228" i="9"/>
  <c r="M227" i="9"/>
  <c r="L227" i="9"/>
  <c r="E227" i="9"/>
  <c r="M226" i="9"/>
  <c r="L226" i="9"/>
  <c r="E226" i="9"/>
  <c r="H225" i="9"/>
  <c r="G225" i="9"/>
  <c r="F225" i="9"/>
  <c r="M224" i="9"/>
  <c r="L224" i="9"/>
  <c r="E224" i="9"/>
  <c r="M223" i="9"/>
  <c r="L223" i="9"/>
  <c r="E223" i="9"/>
  <c r="M222" i="9"/>
  <c r="L222" i="9"/>
  <c r="F222" i="9" s="1"/>
  <c r="B222" i="9" s="1"/>
  <c r="E222" i="9"/>
  <c r="M221" i="9"/>
  <c r="L221" i="9"/>
  <c r="E221" i="9"/>
  <c r="M220" i="9"/>
  <c r="L220" i="9"/>
  <c r="E220" i="9"/>
  <c r="M219" i="9"/>
  <c r="L219" i="9"/>
  <c r="E219" i="9"/>
  <c r="M218" i="9"/>
  <c r="F218" i="9" s="1"/>
  <c r="B218" i="9" s="1"/>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E152" i="9" s="1"/>
  <c r="B152" i="9" s="1"/>
  <c r="G152" i="9"/>
  <c r="F152" i="9"/>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B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G79" i="9"/>
  <c r="F79" i="9"/>
  <c r="E79" i="9"/>
  <c r="B79" i="9" s="1"/>
  <c r="H78" i="9"/>
  <c r="G78" i="9"/>
  <c r="F78" i="9"/>
  <c r="E78" i="9"/>
  <c r="H77" i="9"/>
  <c r="G77" i="9"/>
  <c r="E77" i="9" s="1"/>
  <c r="F77" i="9"/>
  <c r="H76" i="9"/>
  <c r="G76" i="9"/>
  <c r="E76" i="9" s="1"/>
  <c r="B76" i="9" s="1"/>
  <c r="F76" i="9"/>
  <c r="H75" i="9"/>
  <c r="G75" i="9"/>
  <c r="F75" i="9"/>
  <c r="E75" i="9"/>
  <c r="B75" i="9" s="1"/>
  <c r="H74" i="9"/>
  <c r="G74" i="9"/>
  <c r="F74" i="9"/>
  <c r="E74" i="9"/>
  <c r="H73" i="9"/>
  <c r="G73" i="9"/>
  <c r="E73" i="9" s="1"/>
  <c r="F73" i="9"/>
  <c r="B73" i="9" s="1"/>
  <c r="H72" i="9"/>
  <c r="E72" i="9" s="1"/>
  <c r="B72" i="9" s="1"/>
  <c r="G72" i="9"/>
  <c r="F72" i="9"/>
  <c r="H71" i="9"/>
  <c r="G71" i="9"/>
  <c r="F71" i="9"/>
  <c r="E71" i="9"/>
  <c r="B71" i="9" s="1"/>
  <c r="H70" i="9"/>
  <c r="G70" i="9"/>
  <c r="E70" i="9" s="1"/>
  <c r="F70" i="9"/>
  <c r="H69" i="9"/>
  <c r="G69" i="9"/>
  <c r="F69" i="9"/>
  <c r="H68" i="9"/>
  <c r="G68" i="9"/>
  <c r="F68" i="9"/>
  <c r="H67" i="9"/>
  <c r="G67" i="9"/>
  <c r="F67" i="9"/>
  <c r="H66" i="9"/>
  <c r="G66" i="9"/>
  <c r="F66" i="9"/>
  <c r="E66" i="9"/>
  <c r="H65" i="9"/>
  <c r="G65" i="9"/>
  <c r="F65" i="9"/>
  <c r="H64" i="9"/>
  <c r="E64" i="9" s="1"/>
  <c r="B64" i="9" s="1"/>
  <c r="G64" i="9"/>
  <c r="F64" i="9"/>
  <c r="H63" i="9"/>
  <c r="G63" i="9"/>
  <c r="F63" i="9"/>
  <c r="E63" i="9"/>
  <c r="B63" i="9" s="1"/>
  <c r="H62" i="9"/>
  <c r="G62" i="9"/>
  <c r="E62" i="9" s="1"/>
  <c r="F62" i="9"/>
  <c r="H61" i="9"/>
  <c r="G61" i="9"/>
  <c r="E61" i="9" s="1"/>
  <c r="B61" i="9" s="1"/>
  <c r="F61" i="9"/>
  <c r="H60" i="9"/>
  <c r="G60" i="9"/>
  <c r="E60" i="9" s="1"/>
  <c r="B60" i="9" s="1"/>
  <c r="F60" i="9"/>
  <c r="H59" i="9"/>
  <c r="E59" i="9" s="1"/>
  <c r="B59" i="9" s="1"/>
  <c r="G59" i="9"/>
  <c r="F59" i="9"/>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F42" i="9"/>
  <c r="H41" i="9"/>
  <c r="G41" i="9"/>
  <c r="E41" i="9" s="1"/>
  <c r="B41" i="9" s="1"/>
  <c r="F41" i="9"/>
  <c r="H40" i="9"/>
  <c r="G40" i="9"/>
  <c r="F40" i="9"/>
  <c r="H39" i="9"/>
  <c r="G39" i="9"/>
  <c r="E39" i="9" s="1"/>
  <c r="B39" i="9" s="1"/>
  <c r="F39" i="9"/>
  <c r="H38" i="9"/>
  <c r="G38" i="9"/>
  <c r="E38" i="9" s="1"/>
  <c r="B38" i="9" s="1"/>
  <c r="F38" i="9"/>
  <c r="H37" i="9"/>
  <c r="G37" i="9"/>
  <c r="F37" i="9"/>
  <c r="H36" i="9"/>
  <c r="E36" i="9" s="1"/>
  <c r="G36" i="9"/>
  <c r="F36" i="9"/>
  <c r="B36" i="9"/>
  <c r="H35" i="9"/>
  <c r="G35" i="9"/>
  <c r="F35" i="9"/>
  <c r="E35" i="9"/>
  <c r="B35" i="9" s="1"/>
  <c r="H34" i="9"/>
  <c r="G34" i="9"/>
  <c r="E34" i="9" s="1"/>
  <c r="F34" i="9"/>
  <c r="H33" i="9"/>
  <c r="G33" i="9"/>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F26" i="9"/>
  <c r="H25" i="9"/>
  <c r="G25" i="9"/>
  <c r="F25" i="9"/>
  <c r="H24" i="9"/>
  <c r="E24" i="9" s="1"/>
  <c r="B24" i="9" s="1"/>
  <c r="G24" i="9"/>
  <c r="F24" i="9"/>
  <c r="H23" i="9"/>
  <c r="E23" i="9" s="1"/>
  <c r="B23" i="9" s="1"/>
  <c r="G23" i="9"/>
  <c r="F23" i="9"/>
  <c r="H22" i="9"/>
  <c r="G22" i="9"/>
  <c r="E22" i="9" s="1"/>
  <c r="B22" i="9" s="1"/>
  <c r="F22" i="9"/>
  <c r="H21" i="9"/>
  <c r="G21" i="9"/>
  <c r="E21" i="9" s="1"/>
  <c r="B21" i="9" s="1"/>
  <c r="F21" i="9"/>
  <c r="F20" i="9"/>
  <c r="F4" i="9"/>
  <c r="O3" i="9"/>
  <c r="G274" i="9" s="1"/>
  <c r="I3" i="9"/>
  <c r="G190" i="9" s="1"/>
  <c r="E190" i="9" s="1"/>
  <c r="B190" i="9" s="1"/>
  <c r="H3" i="9"/>
  <c r="G3" i="9"/>
  <c r="D101" i="8"/>
  <c r="I36" i="3" s="1"/>
  <c r="D95" i="8"/>
  <c r="D90" i="8"/>
  <c r="D85" i="8"/>
  <c r="D80" i="8"/>
  <c r="D75" i="8"/>
  <c r="D70" i="8"/>
  <c r="D65" i="8"/>
  <c r="D60" i="8"/>
  <c r="D55" i="8"/>
  <c r="D50" i="8"/>
  <c r="D44" i="8"/>
  <c r="D36" i="8"/>
  <c r="D26" i="8"/>
  <c r="D18" i="8"/>
  <c r="D8" i="8"/>
  <c r="D6" i="8" s="1"/>
  <c r="C1481" i="1" s="1"/>
  <c r="E44" i="7"/>
  <c r="D44" i="7"/>
  <c r="E39" i="7"/>
  <c r="D39" i="7"/>
  <c r="D38" i="7" s="1"/>
  <c r="E38" i="7"/>
  <c r="E30" i="7"/>
  <c r="D30" i="7"/>
  <c r="E23" i="7"/>
  <c r="E22" i="7" s="1"/>
  <c r="D23" i="7"/>
  <c r="D22" i="7"/>
  <c r="E7" i="7"/>
  <c r="E6" i="7" s="1"/>
  <c r="D7" i="7"/>
  <c r="D6" i="7"/>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E644" i="4" s="1"/>
  <c r="D638" i="1" s="1"/>
  <c r="D417" i="4"/>
  <c r="C412" i="1" s="1"/>
  <c r="E416" i="4"/>
  <c r="D416" i="4"/>
  <c r="D643" i="4" s="1"/>
  <c r="C637"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F264" i="4"/>
  <c r="E264" i="4"/>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F225" i="4" s="1"/>
  <c r="F223" i="4"/>
  <c r="F222" i="4"/>
  <c r="F221" i="4"/>
  <c r="F220" i="4"/>
  <c r="F219" i="4"/>
  <c r="E219" i="4"/>
  <c r="D219" i="4"/>
  <c r="F218" i="4"/>
  <c r="F217" i="4"/>
  <c r="E216" i="4"/>
  <c r="D216" i="4"/>
  <c r="F216" i="4" s="1"/>
  <c r="E215"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C192" i="1"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4" i="4" s="1"/>
  <c r="F162" i="4"/>
  <c r="F161" i="4"/>
  <c r="F160" i="4"/>
  <c r="E159" i="4"/>
  <c r="D155" i="1" s="1"/>
  <c r="D159" i="4"/>
  <c r="F158" i="4"/>
  <c r="F157" i="4"/>
  <c r="F156" i="4"/>
  <c r="F155" i="4"/>
  <c r="F154" i="4"/>
  <c r="E153" i="4"/>
  <c r="D153" i="4"/>
  <c r="D152" i="4"/>
  <c r="C148" i="1" s="1"/>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8" i="4" s="1"/>
  <c r="F127" i="4"/>
  <c r="F126" i="4"/>
  <c r="E125" i="4"/>
  <c r="E124" i="4" s="1"/>
  <c r="D120" i="1" s="1"/>
  <c r="D125" i="4"/>
  <c r="D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19" i="1" s="1"/>
  <c r="D23" i="4"/>
  <c r="C19" i="1"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G1575" i="1"/>
  <c r="C1575" i="1"/>
  <c r="H1575" i="1" s="1"/>
  <c r="C1574" i="1"/>
  <c r="G1574" i="1" s="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C1560" i="1"/>
  <c r="G1560" i="1" s="1"/>
  <c r="G1559" i="1"/>
  <c r="C1559" i="1"/>
  <c r="H1559" i="1" s="1"/>
  <c r="C1558" i="1"/>
  <c r="G1558" i="1" s="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4" i="1" s="1"/>
  <c r="C1543" i="1"/>
  <c r="H1543" i="1" s="1"/>
  <c r="C1542" i="1"/>
  <c r="G1542" i="1" s="1"/>
  <c r="H1541" i="1"/>
  <c r="G1541" i="1"/>
  <c r="C1541" i="1"/>
  <c r="C1540" i="1"/>
  <c r="G1540" i="1" s="1"/>
  <c r="C1539" i="1"/>
  <c r="H1539" i="1" s="1"/>
  <c r="C1538" i="1"/>
  <c r="G1538" i="1" s="1"/>
  <c r="H1537" i="1"/>
  <c r="G1537" i="1"/>
  <c r="C1537" i="1"/>
  <c r="H1536" i="1"/>
  <c r="C1536" i="1"/>
  <c r="G1536" i="1" s="1"/>
  <c r="C1535" i="1"/>
  <c r="H1535" i="1" s="1"/>
  <c r="C1534" i="1"/>
  <c r="G1534" i="1" s="1"/>
  <c r="H1533" i="1"/>
  <c r="G1533" i="1"/>
  <c r="C1533" i="1"/>
  <c r="C1532" i="1"/>
  <c r="G1532" i="1" s="1"/>
  <c r="C1531" i="1"/>
  <c r="H1531" i="1" s="1"/>
  <c r="C1530" i="1"/>
  <c r="G1530" i="1" s="1"/>
  <c r="H1529" i="1"/>
  <c r="G1529" i="1"/>
  <c r="C1529" i="1"/>
  <c r="H1528" i="1"/>
  <c r="C1528" i="1"/>
  <c r="G1528" i="1" s="1"/>
  <c r="C1527" i="1"/>
  <c r="H1527" i="1" s="1"/>
  <c r="C1526" i="1"/>
  <c r="G1526" i="1" s="1"/>
  <c r="H1525" i="1"/>
  <c r="G1525" i="1"/>
  <c r="C1525" i="1"/>
  <c r="C1523" i="1"/>
  <c r="H1523" i="1" s="1"/>
  <c r="C1522" i="1"/>
  <c r="G1522" i="1" s="1"/>
  <c r="H1521" i="1"/>
  <c r="G1521" i="1"/>
  <c r="C1521" i="1"/>
  <c r="H1520" i="1"/>
  <c r="C1520" i="1"/>
  <c r="G1520" i="1" s="1"/>
  <c r="C1519" i="1"/>
  <c r="H1519" i="1" s="1"/>
  <c r="G1516" i="1"/>
  <c r="C1516" i="1"/>
  <c r="H1516" i="1" s="1"/>
  <c r="C1515" i="1"/>
  <c r="H1515" i="1" s="1"/>
  <c r="H1514" i="1"/>
  <c r="C1514" i="1"/>
  <c r="G1514" i="1" s="1"/>
  <c r="H1513" i="1"/>
  <c r="G1513" i="1"/>
  <c r="C1513" i="1"/>
  <c r="H1512" i="1"/>
  <c r="G1512" i="1"/>
  <c r="C1512" i="1"/>
  <c r="C1511" i="1"/>
  <c r="H1511" i="1" s="1"/>
  <c r="H1510" i="1"/>
  <c r="C1510" i="1"/>
  <c r="G1510" i="1" s="1"/>
  <c r="C1509" i="1"/>
  <c r="H1509" i="1" s="1"/>
  <c r="G1508" i="1"/>
  <c r="C1508" i="1"/>
  <c r="H1508" i="1" s="1"/>
  <c r="G1507" i="1"/>
  <c r="C1507" i="1"/>
  <c r="H1507" i="1" s="1"/>
  <c r="H1506" i="1"/>
  <c r="C1506" i="1"/>
  <c r="G1506" i="1" s="1"/>
  <c r="H1505" i="1"/>
  <c r="G1505" i="1"/>
  <c r="C1505" i="1"/>
  <c r="H1504" i="1"/>
  <c r="G1504" i="1"/>
  <c r="C1504" i="1"/>
  <c r="C1503" i="1"/>
  <c r="H1503" i="1" s="1"/>
  <c r="C1502" i="1"/>
  <c r="G1502" i="1" s="1"/>
  <c r="C1501" i="1"/>
  <c r="H1501" i="1" s="1"/>
  <c r="G1500" i="1"/>
  <c r="C1500" i="1"/>
  <c r="H1500" i="1" s="1"/>
  <c r="H1498" i="1"/>
  <c r="C1498" i="1"/>
  <c r="G1498" i="1" s="1"/>
  <c r="H1497" i="1"/>
  <c r="G1497" i="1"/>
  <c r="C1497" i="1"/>
  <c r="H1496" i="1"/>
  <c r="G1496" i="1"/>
  <c r="C1496" i="1"/>
  <c r="G1495" i="1"/>
  <c r="C1495" i="1"/>
  <c r="H1495" i="1" s="1"/>
  <c r="H1494" i="1"/>
  <c r="C1494" i="1"/>
  <c r="G1494" i="1" s="1"/>
  <c r="H1493" i="1"/>
  <c r="G1493" i="1"/>
  <c r="C1493" i="1"/>
  <c r="C1492" i="1"/>
  <c r="H1492" i="1" s="1"/>
  <c r="C1491" i="1"/>
  <c r="H1491" i="1" s="1"/>
  <c r="H1490" i="1"/>
  <c r="C1490" i="1"/>
  <c r="G1490" i="1" s="1"/>
  <c r="G1489" i="1"/>
  <c r="C1489" i="1"/>
  <c r="H1489" i="1" s="1"/>
  <c r="H1488" i="1"/>
  <c r="G1488" i="1"/>
  <c r="C1488" i="1"/>
  <c r="G1487" i="1"/>
  <c r="C1487" i="1"/>
  <c r="H1487" i="1" s="1"/>
  <c r="H1486" i="1"/>
  <c r="C1486" i="1"/>
  <c r="G1486" i="1" s="1"/>
  <c r="C1485" i="1"/>
  <c r="H1485" i="1" s="1"/>
  <c r="C1484" i="1"/>
  <c r="H1484" i="1" s="1"/>
  <c r="H1482" i="1"/>
  <c r="C1482" i="1"/>
  <c r="G1482" i="1" s="1"/>
  <c r="C1480" i="1"/>
  <c r="H1480" i="1" s="1"/>
  <c r="G1479" i="1"/>
  <c r="D1479" i="1"/>
  <c r="C1479" i="1"/>
  <c r="J1479" i="1" s="1"/>
  <c r="D1478" i="1"/>
  <c r="G1478" i="1" s="1"/>
  <c r="C1478" i="1"/>
  <c r="D1477" i="1"/>
  <c r="C1477" i="1"/>
  <c r="J1477" i="1" s="1"/>
  <c r="D1476" i="1"/>
  <c r="C1476" i="1"/>
  <c r="D1475" i="1"/>
  <c r="C1475" i="1"/>
  <c r="H1475" i="1" s="1"/>
  <c r="D1474" i="1"/>
  <c r="C1474" i="1"/>
  <c r="J1474" i="1" s="1"/>
  <c r="G1473" i="1"/>
  <c r="D1473" i="1"/>
  <c r="C1473" i="1"/>
  <c r="H1472" i="1"/>
  <c r="G1472" i="1"/>
  <c r="I1472" i="1" s="1"/>
  <c r="D1472" i="1"/>
  <c r="C1472" i="1"/>
  <c r="J1472" i="1" s="1"/>
  <c r="D1471" i="1"/>
  <c r="C1471" i="1"/>
  <c r="H1471" i="1" s="1"/>
  <c r="G1470" i="1"/>
  <c r="D1470" i="1"/>
  <c r="C1470" i="1"/>
  <c r="H1470" i="1" s="1"/>
  <c r="G1469" i="1"/>
  <c r="D1469" i="1"/>
  <c r="C1469" i="1"/>
  <c r="H1468" i="1"/>
  <c r="G1468" i="1"/>
  <c r="I1468" i="1" s="1"/>
  <c r="D1468" i="1"/>
  <c r="C1468" i="1"/>
  <c r="J1468" i="1" s="1"/>
  <c r="D1467" i="1"/>
  <c r="C1467" i="1"/>
  <c r="H1467" i="1" s="1"/>
  <c r="D1466" i="1"/>
  <c r="C1466" i="1"/>
  <c r="J1466" i="1" s="1"/>
  <c r="G1465" i="1"/>
  <c r="D1465" i="1"/>
  <c r="C1465" i="1"/>
  <c r="D1464" i="1"/>
  <c r="C1464" i="1"/>
  <c r="J1464" i="1" s="1"/>
  <c r="G1463" i="1"/>
  <c r="D1463" i="1"/>
  <c r="H1463" i="1" s="1"/>
  <c r="C1463" i="1"/>
  <c r="D1462" i="1"/>
  <c r="C1462" i="1"/>
  <c r="J1462" i="1" s="1"/>
  <c r="D1461" i="1"/>
  <c r="C1461" i="1"/>
  <c r="H1461" i="1" s="1"/>
  <c r="H1460" i="1"/>
  <c r="G1460" i="1"/>
  <c r="I1460" i="1" s="1"/>
  <c r="D1460" i="1"/>
  <c r="J1460" i="1" s="1"/>
  <c r="C1460" i="1"/>
  <c r="D1459" i="1"/>
  <c r="C1459" i="1"/>
  <c r="J1459" i="1" s="1"/>
  <c r="H1458" i="1"/>
  <c r="G1458" i="1"/>
  <c r="I1458" i="1" s="1"/>
  <c r="D1458" i="1"/>
  <c r="J1458" i="1" s="1"/>
  <c r="C1458" i="1"/>
  <c r="D1457" i="1"/>
  <c r="C1457" i="1"/>
  <c r="J1457" i="1" s="1"/>
  <c r="H1456" i="1"/>
  <c r="G1456" i="1"/>
  <c r="I1456" i="1" s="1"/>
  <c r="D1456" i="1"/>
  <c r="J1456" i="1" s="1"/>
  <c r="C1456" i="1"/>
  <c r="D1455" i="1"/>
  <c r="C1455" i="1"/>
  <c r="J1455" i="1" s="1"/>
  <c r="D1454" i="1"/>
  <c r="C1454" i="1"/>
  <c r="H1454" i="1" s="1"/>
  <c r="D1453" i="1"/>
  <c r="C1453" i="1"/>
  <c r="H1453" i="1" s="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H1445" i="1"/>
  <c r="D1445" i="1"/>
  <c r="C1445" i="1"/>
  <c r="J1445" i="1" s="1"/>
  <c r="D1444" i="1"/>
  <c r="G1444" i="1" s="1"/>
  <c r="C1444" i="1"/>
  <c r="H1444" i="1" s="1"/>
  <c r="H1443" i="1"/>
  <c r="D1443" i="1"/>
  <c r="C1443" i="1"/>
  <c r="G1443" i="1" s="1"/>
  <c r="I1443" i="1" s="1"/>
  <c r="D1442" i="1"/>
  <c r="G1442" i="1" s="1"/>
  <c r="I1442" i="1" s="1"/>
  <c r="C1442" i="1"/>
  <c r="H1442" i="1" s="1"/>
  <c r="H1441" i="1"/>
  <c r="D1441" i="1"/>
  <c r="C1441" i="1"/>
  <c r="G1441" i="1" s="1"/>
  <c r="I1441" i="1" s="1"/>
  <c r="D1440" i="1"/>
  <c r="G1440" i="1" s="1"/>
  <c r="C1440" i="1"/>
  <c r="H1440" i="1" s="1"/>
  <c r="H1439" i="1"/>
  <c r="D1439" i="1"/>
  <c r="C1439" i="1"/>
  <c r="G1439" i="1" s="1"/>
  <c r="I1439" i="1" s="1"/>
  <c r="H1438" i="1"/>
  <c r="D1438" i="1"/>
  <c r="C1438" i="1"/>
  <c r="G1438" i="1" s="1"/>
  <c r="H1437" i="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C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D1351" i="1"/>
  <c r="H1351" i="1" s="1"/>
  <c r="C1351" i="1"/>
  <c r="D1350" i="1"/>
  <c r="C1350" i="1"/>
  <c r="G1350" i="1" s="1"/>
  <c r="D1349" i="1"/>
  <c r="H1349" i="1" s="1"/>
  <c r="C1349" i="1"/>
  <c r="H1348" i="1"/>
  <c r="D1348" i="1"/>
  <c r="C1348" i="1"/>
  <c r="G1348" i="1" s="1"/>
  <c r="D1347" i="1"/>
  <c r="C1347" i="1"/>
  <c r="D1346" i="1"/>
  <c r="C1346" i="1"/>
  <c r="G1346" i="1" s="1"/>
  <c r="D1345" i="1"/>
  <c r="H1345" i="1" s="1"/>
  <c r="C1345" i="1"/>
  <c r="H1344" i="1"/>
  <c r="D1344" i="1"/>
  <c r="C1344" i="1"/>
  <c r="G1344" i="1" s="1"/>
  <c r="D1343" i="1"/>
  <c r="C1343" i="1"/>
  <c r="D1342" i="1"/>
  <c r="C1342" i="1"/>
  <c r="G1342" i="1" s="1"/>
  <c r="D1341" i="1"/>
  <c r="H1341" i="1" s="1"/>
  <c r="C1341" i="1"/>
  <c r="H1340" i="1"/>
  <c r="D1340" i="1"/>
  <c r="C1340" i="1"/>
  <c r="G1340" i="1" s="1"/>
  <c r="D1339" i="1"/>
  <c r="C1339" i="1"/>
  <c r="D1338" i="1"/>
  <c r="C1338" i="1"/>
  <c r="G1338" i="1" s="1"/>
  <c r="D1337" i="1"/>
  <c r="H1337" i="1" s="1"/>
  <c r="C1337" i="1"/>
  <c r="H1336" i="1"/>
  <c r="D1336" i="1"/>
  <c r="C1336" i="1"/>
  <c r="G1336" i="1" s="1"/>
  <c r="D1335" i="1"/>
  <c r="C1335" i="1"/>
  <c r="D1334" i="1"/>
  <c r="C1334" i="1"/>
  <c r="G1334" i="1" s="1"/>
  <c r="D1333" i="1"/>
  <c r="H1333" i="1" s="1"/>
  <c r="C1333" i="1"/>
  <c r="H1332" i="1"/>
  <c r="D1332" i="1"/>
  <c r="C1332" i="1"/>
  <c r="G1332" i="1" s="1"/>
  <c r="D1331" i="1"/>
  <c r="C1331" i="1"/>
  <c r="D1330" i="1"/>
  <c r="C1330" i="1"/>
  <c r="G1330" i="1" s="1"/>
  <c r="D1329" i="1"/>
  <c r="H1328" i="1"/>
  <c r="D1328" i="1"/>
  <c r="C1328" i="1"/>
  <c r="G1328" i="1" s="1"/>
  <c r="D1327" i="1"/>
  <c r="C1327" i="1"/>
  <c r="D1326" i="1"/>
  <c r="C1326" i="1"/>
  <c r="G1326" i="1" s="1"/>
  <c r="D1325" i="1"/>
  <c r="H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D893" i="1"/>
  <c r="C893" i="1"/>
  <c r="G893" i="1" s="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C821" i="1"/>
  <c r="H820" i="1"/>
  <c r="G820" i="1"/>
  <c r="D820" i="1"/>
  <c r="C820" i="1"/>
  <c r="H819" i="1"/>
  <c r="G819" i="1"/>
  <c r="D819" i="1"/>
  <c r="C819" i="1"/>
  <c r="H818" i="1"/>
  <c r="G818" i="1"/>
  <c r="D818" i="1"/>
  <c r="C818" i="1"/>
  <c r="H817" i="1"/>
  <c r="D817" i="1"/>
  <c r="C817" i="1"/>
  <c r="G817" i="1" s="1"/>
  <c r="H816" i="1"/>
  <c r="G816" i="1"/>
  <c r="D816" i="1"/>
  <c r="C816" i="1"/>
  <c r="H815" i="1"/>
  <c r="G815" i="1"/>
  <c r="D815" i="1"/>
  <c r="C815" i="1"/>
  <c r="H814" i="1"/>
  <c r="G814" i="1"/>
  <c r="D814" i="1"/>
  <c r="C814" i="1"/>
  <c r="H813" i="1"/>
  <c r="G813" i="1"/>
  <c r="D813" i="1"/>
  <c r="C813" i="1"/>
  <c r="H812" i="1"/>
  <c r="G812" i="1"/>
  <c r="D812" i="1"/>
  <c r="C812" i="1"/>
  <c r="H811" i="1"/>
  <c r="D811" i="1"/>
  <c r="C811" i="1"/>
  <c r="G811" i="1" s="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C757" i="1"/>
  <c r="H757" i="1" s="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D716" i="1"/>
  <c r="C716" i="1"/>
  <c r="H716" i="1" s="1"/>
  <c r="D715" i="1"/>
  <c r="C715" i="1"/>
  <c r="H715" i="1" s="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G659" i="1"/>
  <c r="D659" i="1"/>
  <c r="C659" i="1"/>
  <c r="H659" i="1" s="1"/>
  <c r="H658" i="1"/>
  <c r="G658" i="1"/>
  <c r="D658" i="1"/>
  <c r="C658" i="1"/>
  <c r="H657" i="1"/>
  <c r="G657" i="1"/>
  <c r="D657" i="1"/>
  <c r="C657" i="1"/>
  <c r="H656" i="1"/>
  <c r="G656" i="1"/>
  <c r="D656" i="1"/>
  <c r="C656" i="1"/>
  <c r="D655" i="1"/>
  <c r="C655" i="1"/>
  <c r="H655" i="1" s="1"/>
  <c r="D654" i="1"/>
  <c r="C654" i="1"/>
  <c r="H653" i="1"/>
  <c r="G653" i="1"/>
  <c r="D653" i="1"/>
  <c r="C653" i="1"/>
  <c r="H652" i="1"/>
  <c r="G652" i="1"/>
  <c r="D652" i="1"/>
  <c r="C652" i="1"/>
  <c r="H651" i="1"/>
  <c r="G651" i="1"/>
  <c r="D651" i="1"/>
  <c r="C651" i="1"/>
  <c r="H650" i="1"/>
  <c r="G650" i="1"/>
  <c r="D650" i="1"/>
  <c r="C650" i="1"/>
  <c r="H649" i="1"/>
  <c r="G649" i="1"/>
  <c r="D649" i="1"/>
  <c r="C649" i="1"/>
  <c r="D648" i="1"/>
  <c r="C648" i="1"/>
  <c r="H648" i="1" s="1"/>
  <c r="H647" i="1"/>
  <c r="G647" i="1"/>
  <c r="D647" i="1"/>
  <c r="C647" i="1"/>
  <c r="D646" i="1"/>
  <c r="G646" i="1" s="1"/>
  <c r="C646" i="1"/>
  <c r="H646" i="1" s="1"/>
  <c r="D644" i="1"/>
  <c r="H644" i="1" s="1"/>
  <c r="C644" i="1"/>
  <c r="H643" i="1"/>
  <c r="D643" i="1"/>
  <c r="G643" i="1" s="1"/>
  <c r="C643" i="1"/>
  <c r="G642" i="1"/>
  <c r="D642" i="1"/>
  <c r="C642" i="1"/>
  <c r="H642" i="1" s="1"/>
  <c r="H641" i="1"/>
  <c r="G641" i="1"/>
  <c r="D641" i="1"/>
  <c r="C641" i="1"/>
  <c r="H632" i="1"/>
  <c r="G632" i="1"/>
  <c r="D632" i="1"/>
  <c r="C632" i="1"/>
  <c r="G631"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D502" i="1"/>
  <c r="C502" i="1"/>
  <c r="D501" i="1"/>
  <c r="C501" i="1"/>
  <c r="H501" i="1" s="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D390" i="1"/>
  <c r="C390" i="1"/>
  <c r="H389" i="1"/>
  <c r="G389" i="1"/>
  <c r="D389" i="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G363" i="1"/>
  <c r="D363" i="1"/>
  <c r="C363" i="1"/>
  <c r="H363" i="1" s="1"/>
  <c r="G362" i="1"/>
  <c r="D362" i="1"/>
  <c r="C362" i="1"/>
  <c r="H362" i="1" s="1"/>
  <c r="H361" i="1"/>
  <c r="G361" i="1"/>
  <c r="D361" i="1"/>
  <c r="C361" i="1"/>
  <c r="H360" i="1"/>
  <c r="G360" i="1"/>
  <c r="D360" i="1"/>
  <c r="C360" i="1"/>
  <c r="D359" i="1"/>
  <c r="C359" i="1"/>
  <c r="H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D346" i="1"/>
  <c r="H346" i="1" s="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C291" i="1"/>
  <c r="H290" i="1"/>
  <c r="D290" i="1"/>
  <c r="C290" i="1"/>
  <c r="G290" i="1" s="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D265" i="1"/>
  <c r="C265" i="1"/>
  <c r="D264" i="1"/>
  <c r="H264" i="1" s="1"/>
  <c r="C264" i="1"/>
  <c r="H263" i="1"/>
  <c r="G263" i="1"/>
  <c r="D263" i="1"/>
  <c r="C263" i="1"/>
  <c r="G262" i="1"/>
  <c r="D262" i="1"/>
  <c r="H262" i="1" s="1"/>
  <c r="C262" i="1"/>
  <c r="D261" i="1"/>
  <c r="C261" i="1"/>
  <c r="H261" i="1" s="1"/>
  <c r="D260" i="1"/>
  <c r="C260" i="1"/>
  <c r="C259" i="1"/>
  <c r="H258" i="1"/>
  <c r="G258" i="1"/>
  <c r="D258" i="1"/>
  <c r="C258" i="1"/>
  <c r="H257" i="1"/>
  <c r="D257" i="1"/>
  <c r="C257" i="1"/>
  <c r="G257" i="1" s="1"/>
  <c r="G256" i="1"/>
  <c r="D256" i="1"/>
  <c r="C256" i="1"/>
  <c r="H256"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D214" i="1"/>
  <c r="C214" i="1"/>
  <c r="H214" i="1" s="1"/>
  <c r="H213" i="1"/>
  <c r="G213" i="1"/>
  <c r="D213" i="1"/>
  <c r="C213" i="1"/>
  <c r="D212" i="1"/>
  <c r="C212" i="1"/>
  <c r="H212" i="1" s="1"/>
  <c r="D211" i="1"/>
  <c r="C211" i="1"/>
  <c r="H211" i="1" s="1"/>
  <c r="D210" i="1"/>
  <c r="C210" i="1"/>
  <c r="H210" i="1" s="1"/>
  <c r="H209" i="1"/>
  <c r="G209" i="1"/>
  <c r="D209" i="1"/>
  <c r="C209" i="1"/>
  <c r="H208" i="1"/>
  <c r="G208" i="1"/>
  <c r="D208" i="1"/>
  <c r="C208" i="1"/>
  <c r="H207" i="1"/>
  <c r="G207"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H188" i="1"/>
  <c r="G188" i="1"/>
  <c r="D188" i="1"/>
  <c r="C188" i="1"/>
  <c r="D187" i="1"/>
  <c r="C187" i="1"/>
  <c r="H186" i="1"/>
  <c r="G186" i="1"/>
  <c r="D186" i="1"/>
  <c r="C186" i="1"/>
  <c r="D185" i="1"/>
  <c r="G185" i="1" s="1"/>
  <c r="C185" i="1"/>
  <c r="C184" i="1"/>
  <c r="D183" i="1"/>
  <c r="H183" i="1" s="1"/>
  <c r="C183" i="1"/>
  <c r="D182" i="1"/>
  <c r="C182" i="1"/>
  <c r="H182" i="1" s="1"/>
  <c r="H181" i="1"/>
  <c r="D181" i="1"/>
  <c r="C181" i="1"/>
  <c r="G181" i="1" s="1"/>
  <c r="H180" i="1"/>
  <c r="G180" i="1"/>
  <c r="D180" i="1"/>
  <c r="C180" i="1"/>
  <c r="H179" i="1"/>
  <c r="G179" i="1"/>
  <c r="D179" i="1"/>
  <c r="C179" i="1"/>
  <c r="H178" i="1"/>
  <c r="G178" i="1"/>
  <c r="D178" i="1"/>
  <c r="C178" i="1"/>
  <c r="H177" i="1"/>
  <c r="D177" i="1"/>
  <c r="C177" i="1"/>
  <c r="D176" i="1"/>
  <c r="H176" i="1" s="1"/>
  <c r="C176" i="1"/>
  <c r="H175" i="1"/>
  <c r="D175" i="1"/>
  <c r="C175" i="1"/>
  <c r="H174" i="1"/>
  <c r="D174" i="1"/>
  <c r="C174" i="1"/>
  <c r="H172" i="1"/>
  <c r="G172" i="1"/>
  <c r="D172" i="1"/>
  <c r="C172" i="1"/>
  <c r="H171" i="1"/>
  <c r="G171" i="1"/>
  <c r="D171" i="1"/>
  <c r="C171" i="1"/>
  <c r="H170" i="1"/>
  <c r="D170" i="1"/>
  <c r="C170" i="1"/>
  <c r="H169" i="1"/>
  <c r="G169" i="1"/>
  <c r="D169" i="1"/>
  <c r="C169" i="1"/>
  <c r="D168" i="1"/>
  <c r="H168" i="1" s="1"/>
  <c r="C168" i="1"/>
  <c r="H167" i="1"/>
  <c r="G167" i="1"/>
  <c r="D167" i="1"/>
  <c r="C167" i="1"/>
  <c r="D166" i="1"/>
  <c r="H166" i="1" s="1"/>
  <c r="C166" i="1"/>
  <c r="C165" i="1"/>
  <c r="G164" i="1"/>
  <c r="D164" i="1"/>
  <c r="C164" i="1"/>
  <c r="H164" i="1" s="1"/>
  <c r="H163" i="1"/>
  <c r="D163" i="1"/>
  <c r="C163" i="1"/>
  <c r="H162" i="1"/>
  <c r="D162" i="1"/>
  <c r="C162" i="1"/>
  <c r="H161" i="1"/>
  <c r="G161" i="1"/>
  <c r="D161" i="1"/>
  <c r="C161" i="1"/>
  <c r="D160" i="1"/>
  <c r="H158" i="1"/>
  <c r="G158" i="1"/>
  <c r="D158" i="1"/>
  <c r="C158" i="1"/>
  <c r="D157" i="1"/>
  <c r="H157" i="1" s="1"/>
  <c r="C157" i="1"/>
  <c r="D156" i="1"/>
  <c r="C156" i="1"/>
  <c r="H156" i="1" s="1"/>
  <c r="C155" i="1"/>
  <c r="D154" i="1"/>
  <c r="C154" i="1"/>
  <c r="H154" i="1" s="1"/>
  <c r="H153" i="1"/>
  <c r="G153" i="1"/>
  <c r="D153" i="1"/>
  <c r="C153" i="1"/>
  <c r="H152" i="1"/>
  <c r="G152" i="1"/>
  <c r="D152" i="1"/>
  <c r="C152" i="1"/>
  <c r="H151" i="1"/>
  <c r="G151" i="1"/>
  <c r="D151" i="1"/>
  <c r="C151" i="1"/>
  <c r="D150" i="1"/>
  <c r="G150" i="1" s="1"/>
  <c r="C150" i="1"/>
  <c r="D149" i="1"/>
  <c r="G149" i="1" s="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C121" i="1"/>
  <c r="H119" i="1"/>
  <c r="G119" i="1"/>
  <c r="D119" i="1"/>
  <c r="C119" i="1"/>
  <c r="D118" i="1"/>
  <c r="C118" i="1"/>
  <c r="D117" i="1"/>
  <c r="C117" i="1"/>
  <c r="D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C90" i="1"/>
  <c r="D89" i="1"/>
  <c r="C89" i="1"/>
  <c r="H89" i="1" s="1"/>
  <c r="D88" i="1"/>
  <c r="H88" i="1" s="1"/>
  <c r="C88"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G57" i="1"/>
  <c r="D57" i="1"/>
  <c r="C57" i="1"/>
  <c r="H57" i="1" s="1"/>
  <c r="D56" i="1"/>
  <c r="H56" i="1" s="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7" i="1" s="1"/>
  <c r="H26" i="1"/>
  <c r="G26" i="1"/>
  <c r="D26" i="1"/>
  <c r="C26" i="1"/>
  <c r="D25" i="1"/>
  <c r="C25" i="1"/>
  <c r="H25" i="1" s="1"/>
  <c r="H24" i="1"/>
  <c r="G24" i="1"/>
  <c r="D24" i="1"/>
  <c r="C24" i="1"/>
  <c r="D23" i="1"/>
  <c r="C23" i="1"/>
  <c r="H23" i="1" s="1"/>
  <c r="H22" i="1"/>
  <c r="G22" i="1"/>
  <c r="D22" i="1"/>
  <c r="C22" i="1"/>
  <c r="H21" i="1"/>
  <c r="G21" i="1"/>
  <c r="D21" i="1"/>
  <c r="C21" i="1"/>
  <c r="D20" i="1"/>
  <c r="G20" i="1" s="1"/>
  <c r="C20"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G9" i="1"/>
  <c r="D9" i="1"/>
  <c r="H9" i="1" s="1"/>
  <c r="C9" i="1"/>
  <c r="H8" i="1"/>
  <c r="G8" i="1"/>
  <c r="D8" i="1"/>
  <c r="C8" i="1"/>
  <c r="H7" i="1"/>
  <c r="G7" i="1"/>
  <c r="D7" i="1"/>
  <c r="C7" i="1"/>
  <c r="H6" i="1"/>
  <c r="G6" i="1"/>
  <c r="D6" i="1"/>
  <c r="C6" i="1"/>
  <c r="H5" i="1"/>
  <c r="D5" i="1"/>
  <c r="G5" i="1" s="1"/>
  <c r="C5" i="1"/>
  <c r="H4" i="1"/>
  <c r="G4" i="1"/>
  <c r="D4" i="1"/>
  <c r="C4" i="1"/>
  <c r="G1485" i="1" l="1"/>
  <c r="C1483" i="1"/>
  <c r="H1483" i="1" s="1"/>
  <c r="C1576" i="1"/>
  <c r="G1576" i="1" s="1"/>
  <c r="G1509" i="1"/>
  <c r="G1503" i="1"/>
  <c r="G690" i="1"/>
  <c r="H654" i="1"/>
  <c r="F652" i="4"/>
  <c r="H371" i="1"/>
  <c r="F369" i="4"/>
  <c r="H365" i="1"/>
  <c r="H206" i="1"/>
  <c r="H187" i="1"/>
  <c r="E45" i="9"/>
  <c r="B45" i="9" s="1"/>
  <c r="F221" i="9"/>
  <c r="B221" i="9" s="1"/>
  <c r="G183" i="1"/>
  <c r="F169" i="4"/>
  <c r="G157" i="1"/>
  <c r="E152" i="4"/>
  <c r="D148" i="1" s="1"/>
  <c r="G148" i="1" s="1"/>
  <c r="F159" i="4"/>
  <c r="H155" i="1"/>
  <c r="H118" i="1"/>
  <c r="H117" i="1"/>
  <c r="G90" i="1"/>
  <c r="G56" i="1"/>
  <c r="H20" i="1"/>
  <c r="F213" i="9"/>
  <c r="B213" i="9" s="1"/>
  <c r="E263" i="4"/>
  <c r="D259" i="1" s="1"/>
  <c r="H259" i="1" s="1"/>
  <c r="H260" i="1"/>
  <c r="F226" i="9"/>
  <c r="B226" i="9" s="1"/>
  <c r="G644" i="1"/>
  <c r="G648" i="1"/>
  <c r="E274" i="9"/>
  <c r="B274" i="9" s="1"/>
  <c r="C645" i="1"/>
  <c r="E528" i="4"/>
  <c r="D522" i="1" s="1"/>
  <c r="H689" i="1"/>
  <c r="G397" i="1"/>
  <c r="G398" i="1"/>
  <c r="G359" i="1"/>
  <c r="G260" i="1"/>
  <c r="G261" i="1"/>
  <c r="G211" i="1"/>
  <c r="G212" i="1"/>
  <c r="G214" i="1"/>
  <c r="G182" i="1"/>
  <c r="G118" i="1"/>
  <c r="H90" i="1"/>
  <c r="H79" i="1"/>
  <c r="F83" i="4"/>
  <c r="H81" i="1"/>
  <c r="E82" i="4"/>
  <c r="D78" i="1" s="1"/>
  <c r="G1579" i="1"/>
  <c r="G1511" i="1"/>
  <c r="D24" i="8"/>
  <c r="C1499" i="1" s="1"/>
  <c r="H1499" i="1" s="1"/>
  <c r="G1515" i="1"/>
  <c r="G1501" i="1"/>
  <c r="H1502" i="1"/>
  <c r="G1492" i="1"/>
  <c r="G1491" i="1"/>
  <c r="G1481" i="1"/>
  <c r="H1481" i="1"/>
  <c r="G1483" i="1"/>
  <c r="G1484" i="1"/>
  <c r="G1480" i="1"/>
  <c r="E26" i="9"/>
  <c r="G821" i="1"/>
  <c r="G757" i="1"/>
  <c r="G718" i="1"/>
  <c r="G716" i="1"/>
  <c r="G715" i="1"/>
  <c r="E40" i="9"/>
  <c r="B40" i="9" s="1"/>
  <c r="G711" i="1"/>
  <c r="G689" i="1"/>
  <c r="G655" i="1"/>
  <c r="E25" i="9"/>
  <c r="B25" i="9" s="1"/>
  <c r="G654" i="1"/>
  <c r="E110" i="9"/>
  <c r="B110" i="9" s="1"/>
  <c r="H502" i="1"/>
  <c r="G501" i="1"/>
  <c r="G502" i="1"/>
  <c r="C411" i="1"/>
  <c r="H411" i="1" s="1"/>
  <c r="D412" i="1"/>
  <c r="G412" i="1" s="1"/>
  <c r="G390" i="1"/>
  <c r="G386" i="1"/>
  <c r="H364" i="1"/>
  <c r="G346" i="1"/>
  <c r="G347" i="1"/>
  <c r="G348" i="1"/>
  <c r="G291" i="1"/>
  <c r="C413" i="1"/>
  <c r="E643" i="4"/>
  <c r="D637" i="1" s="1"/>
  <c r="G637" i="1" s="1"/>
  <c r="H412" i="1"/>
  <c r="G411" i="1"/>
  <c r="D644" i="4"/>
  <c r="G265" i="1"/>
  <c r="G264" i="1"/>
  <c r="E68" i="9"/>
  <c r="B68" i="9" s="1"/>
  <c r="E225" i="9"/>
  <c r="B225" i="9" s="1"/>
  <c r="D255" i="1"/>
  <c r="G255" i="1" s="1"/>
  <c r="F259" i="4"/>
  <c r="E67" i="9"/>
  <c r="B67" i="9" s="1"/>
  <c r="C227" i="1"/>
  <c r="E196" i="4"/>
  <c r="D192" i="1" s="1"/>
  <c r="H192" i="1" s="1"/>
  <c r="F210" i="4"/>
  <c r="F224" i="9"/>
  <c r="B224" i="9" s="1"/>
  <c r="G192" i="1"/>
  <c r="G206" i="1"/>
  <c r="G210" i="1"/>
  <c r="G191" i="1"/>
  <c r="D184" i="1"/>
  <c r="H184" i="1" s="1"/>
  <c r="G184" i="1"/>
  <c r="G187" i="1"/>
  <c r="H185" i="1"/>
  <c r="F177" i="4"/>
  <c r="F220" i="9"/>
  <c r="B220" i="9" s="1"/>
  <c r="E42" i="9"/>
  <c r="B42" i="9" s="1"/>
  <c r="G177" i="1"/>
  <c r="G176" i="1"/>
  <c r="G175" i="1"/>
  <c r="G174" i="1"/>
  <c r="C173" i="1"/>
  <c r="G170" i="1"/>
  <c r="H165" i="1"/>
  <c r="G165" i="1"/>
  <c r="G168" i="1"/>
  <c r="E163" i="4"/>
  <c r="D159" i="1" s="1"/>
  <c r="G166" i="1"/>
  <c r="G163" i="1"/>
  <c r="G162" i="1"/>
  <c r="C160" i="1"/>
  <c r="G155" i="1"/>
  <c r="G156" i="1"/>
  <c r="G154" i="1"/>
  <c r="B217" i="9"/>
  <c r="H150" i="1"/>
  <c r="F153" i="4"/>
  <c r="H148" i="1"/>
  <c r="D121" i="1"/>
  <c r="H121" i="1" s="1"/>
  <c r="H123" i="1"/>
  <c r="F124" i="4"/>
  <c r="C120" i="1"/>
  <c r="G123" i="1"/>
  <c r="F125" i="4"/>
  <c r="E106" i="4"/>
  <c r="D102" i="1" s="1"/>
  <c r="F120" i="4"/>
  <c r="C116" i="1"/>
  <c r="H116" i="1" s="1"/>
  <c r="G116" i="1"/>
  <c r="G117" i="1"/>
  <c r="D108" i="1"/>
  <c r="G108" i="1" s="1"/>
  <c r="E37" i="9"/>
  <c r="B37" i="9" s="1"/>
  <c r="F216" i="9"/>
  <c r="B216" i="9" s="1"/>
  <c r="H113" i="1"/>
  <c r="F112" i="4"/>
  <c r="C103" i="1"/>
  <c r="G93" i="1"/>
  <c r="F91" i="4"/>
  <c r="G89" i="1"/>
  <c r="D87" i="1"/>
  <c r="G88" i="1"/>
  <c r="H70" i="1"/>
  <c r="E50" i="4"/>
  <c r="D46" i="1" s="1"/>
  <c r="F74" i="4"/>
  <c r="E33" i="9"/>
  <c r="B33" i="9" s="1"/>
  <c r="G70" i="1"/>
  <c r="G71" i="1"/>
  <c r="C55" i="1"/>
  <c r="G25" i="1"/>
  <c r="G27" i="1"/>
  <c r="G23" i="1"/>
  <c r="E7" i="4"/>
  <c r="D3" i="1" s="1"/>
  <c r="G19" i="1"/>
  <c r="H19" i="1"/>
  <c r="F23" i="4"/>
  <c r="F8" i="4"/>
  <c r="G182" i="9"/>
  <c r="E182" i="9" s="1"/>
  <c r="B182" i="9" s="1"/>
  <c r="F214" i="9"/>
  <c r="B214" i="9" s="1"/>
  <c r="H1326" i="1"/>
  <c r="H1330" i="1"/>
  <c r="H1334" i="1"/>
  <c r="H1338" i="1"/>
  <c r="H1342" i="1"/>
  <c r="H1346" i="1"/>
  <c r="H1350" i="1"/>
  <c r="G1327" i="1"/>
  <c r="G1331" i="1"/>
  <c r="G1335" i="1"/>
  <c r="G1339" i="1"/>
  <c r="G1343" i="1"/>
  <c r="G1347" i="1"/>
  <c r="G1351" i="1"/>
  <c r="I1440" i="1"/>
  <c r="I1463" i="1"/>
  <c r="G1325" i="1"/>
  <c r="H1327" i="1"/>
  <c r="H1331" i="1"/>
  <c r="G1333" i="1"/>
  <c r="H1335" i="1"/>
  <c r="G1337" i="1"/>
  <c r="H1339" i="1"/>
  <c r="G1341" i="1"/>
  <c r="H1343" i="1"/>
  <c r="G1345" i="1"/>
  <c r="H1347" i="1"/>
  <c r="G1349" i="1"/>
  <c r="I1444" i="1"/>
  <c r="J1439" i="1"/>
  <c r="J1441" i="1"/>
  <c r="J1443" i="1"/>
  <c r="G1447" i="1"/>
  <c r="G1449" i="1"/>
  <c r="G1451" i="1"/>
  <c r="G1453" i="1"/>
  <c r="G1454" i="1"/>
  <c r="G1455" i="1"/>
  <c r="G1457" i="1"/>
  <c r="G1459" i="1"/>
  <c r="G1461" i="1"/>
  <c r="G1462" i="1"/>
  <c r="G1464" i="1"/>
  <c r="H1465" i="1"/>
  <c r="I1465" i="1" s="1"/>
  <c r="J1465" i="1"/>
  <c r="H1466" i="1"/>
  <c r="G1467" i="1"/>
  <c r="I1467" i="1" s="1"/>
  <c r="H1469" i="1"/>
  <c r="G1471" i="1"/>
  <c r="I1471" i="1" s="1"/>
  <c r="H1473" i="1"/>
  <c r="I1473" i="1" s="1"/>
  <c r="J1473" i="1"/>
  <c r="H1474" i="1"/>
  <c r="G1475" i="1"/>
  <c r="G1477" i="1"/>
  <c r="H1532" i="1"/>
  <c r="H1540" i="1"/>
  <c r="E420" i="4"/>
  <c r="G1445" i="1"/>
  <c r="H1447" i="1"/>
  <c r="H1449" i="1"/>
  <c r="H1451" i="1"/>
  <c r="H1455" i="1"/>
  <c r="H1457" i="1"/>
  <c r="H1459" i="1"/>
  <c r="H1462" i="1"/>
  <c r="J1463" i="1"/>
  <c r="H1464" i="1"/>
  <c r="H1476" i="1"/>
  <c r="J1476" i="1"/>
  <c r="H1477" i="1"/>
  <c r="G1523" i="1"/>
  <c r="H1526" i="1"/>
  <c r="G1531" i="1"/>
  <c r="H1534" i="1"/>
  <c r="G1539" i="1"/>
  <c r="H1542" i="1"/>
  <c r="H1544" i="1"/>
  <c r="H1558" i="1"/>
  <c r="H1560" i="1"/>
  <c r="H1574" i="1"/>
  <c r="G1578" i="1"/>
  <c r="H1578" i="1"/>
  <c r="J1440" i="1"/>
  <c r="J1442" i="1"/>
  <c r="J1444" i="1"/>
  <c r="J1467" i="1"/>
  <c r="J1471" i="1"/>
  <c r="E636" i="4"/>
  <c r="D630" i="1" s="1"/>
  <c r="G1466" i="1"/>
  <c r="I1466" i="1" s="1"/>
  <c r="G1474" i="1"/>
  <c r="I1474" i="1" s="1"/>
  <c r="G1476" i="1"/>
  <c r="I1476" i="1" s="1"/>
  <c r="H1478" i="1"/>
  <c r="I1478" i="1" s="1"/>
  <c r="J1478" i="1"/>
  <c r="H1479" i="1"/>
  <c r="I1479" i="1" s="1"/>
  <c r="G1519" i="1"/>
  <c r="H1522" i="1"/>
  <c r="G1527" i="1"/>
  <c r="H1530" i="1"/>
  <c r="G1535" i="1"/>
  <c r="H1538" i="1"/>
  <c r="G1543" i="1"/>
  <c r="H1550" i="1"/>
  <c r="H1552" i="1"/>
  <c r="H1566" i="1"/>
  <c r="H1568" i="1"/>
  <c r="E298" i="4"/>
  <c r="I20" i="3"/>
  <c r="G20" i="9"/>
  <c r="G289" i="9"/>
  <c r="E289" i="9" s="1"/>
  <c r="B289" i="9" s="1"/>
  <c r="F177" i="5"/>
  <c r="F239" i="5"/>
  <c r="D238" i="5"/>
  <c r="F6" i="6"/>
  <c r="D5" i="6"/>
  <c r="D7" i="4"/>
  <c r="D139" i="4"/>
  <c r="D163" i="4"/>
  <c r="D344" i="4"/>
  <c r="D396" i="4"/>
  <c r="D421" i="4"/>
  <c r="D515" i="4"/>
  <c r="D567" i="4"/>
  <c r="D625" i="4"/>
  <c r="G287" i="9"/>
  <c r="E287" i="9" s="1"/>
  <c r="B287" i="9" s="1"/>
  <c r="D146" i="5"/>
  <c r="F149" i="5"/>
  <c r="F191" i="5"/>
  <c r="D190" i="5"/>
  <c r="D176" i="5" s="1"/>
  <c r="D35" i="6"/>
  <c r="D5" i="7"/>
  <c r="G160" i="9"/>
  <c r="E160" i="9" s="1"/>
  <c r="B160" i="9" s="1"/>
  <c r="G166" i="9"/>
  <c r="E166" i="9" s="1"/>
  <c r="B166" i="9" s="1"/>
  <c r="D50" i="4"/>
  <c r="D82" i="4"/>
  <c r="D106" i="4"/>
  <c r="F152" i="4"/>
  <c r="D224" i="4"/>
  <c r="D252" i="4"/>
  <c r="F268" i="4"/>
  <c r="D311" i="4"/>
  <c r="D363" i="4"/>
  <c r="F417" i="4"/>
  <c r="F466" i="4"/>
  <c r="D472" i="4"/>
  <c r="D484" i="4"/>
  <c r="D12" i="5"/>
  <c r="G286" i="9"/>
  <c r="E286" i="9" s="1"/>
  <c r="B286" i="9" s="1"/>
  <c r="F88" i="5"/>
  <c r="D87" i="5"/>
  <c r="F90" i="6"/>
  <c r="D89" i="6"/>
  <c r="E114" i="6"/>
  <c r="B26" i="9"/>
  <c r="B34" i="9"/>
  <c r="B50" i="9"/>
  <c r="F416" i="4"/>
  <c r="D529" i="4"/>
  <c r="D593" i="4"/>
  <c r="E142" i="9"/>
  <c r="B142" i="9" s="1"/>
  <c r="D78" i="5"/>
  <c r="D134" i="5"/>
  <c r="G292" i="9"/>
  <c r="E292" i="9" s="1"/>
  <c r="B292" i="9" s="1"/>
  <c r="F206" i="5"/>
  <c r="D245" i="5"/>
  <c r="F259" i="5"/>
  <c r="D258" i="5"/>
  <c r="E89" i="6"/>
  <c r="D1383" i="1" s="1"/>
  <c r="D49" i="8"/>
  <c r="G201" i="9"/>
  <c r="E201" i="9" s="1"/>
  <c r="B201" i="9" s="1"/>
  <c r="H20" i="9"/>
  <c r="B62" i="9"/>
  <c r="B70" i="9"/>
  <c r="G174" i="9"/>
  <c r="E174" i="9" s="1"/>
  <c r="B174" i="9" s="1"/>
  <c r="B66" i="9"/>
  <c r="E69" i="9"/>
  <c r="B69" i="9" s="1"/>
  <c r="B74" i="9"/>
  <c r="B78" i="9"/>
  <c r="B85" i="9"/>
  <c r="B93" i="9"/>
  <c r="B101" i="9"/>
  <c r="B109" i="9"/>
  <c r="B117" i="9"/>
  <c r="B125" i="9"/>
  <c r="B133" i="9"/>
  <c r="B141" i="9"/>
  <c r="G165" i="9"/>
  <c r="H164" i="9"/>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G163" i="9"/>
  <c r="E163" i="9" s="1"/>
  <c r="B163" i="9" s="1"/>
  <c r="G207" i="9"/>
  <c r="E207" i="9" s="1"/>
  <c r="B207" i="9" s="1"/>
  <c r="G204" i="9"/>
  <c r="E204" i="9" s="1"/>
  <c r="B204" i="9" s="1"/>
  <c r="G199" i="9"/>
  <c r="E199" i="9" s="1"/>
  <c r="B199" i="9" s="1"/>
  <c r="G196" i="9"/>
  <c r="E196" i="9" s="1"/>
  <c r="B196" i="9" s="1"/>
  <c r="L191" i="9"/>
  <c r="F191" i="9" s="1"/>
  <c r="G187" i="9"/>
  <c r="E187" i="9" s="1"/>
  <c r="B187" i="9" s="1"/>
  <c r="G183" i="9"/>
  <c r="E183" i="9" s="1"/>
  <c r="B183" i="9" s="1"/>
  <c r="G179" i="9"/>
  <c r="E179" i="9" s="1"/>
  <c r="B179" i="9" s="1"/>
  <c r="G175" i="9"/>
  <c r="E175" i="9" s="1"/>
  <c r="B175" i="9" s="1"/>
  <c r="G171" i="9"/>
  <c r="E171" i="9" s="1"/>
  <c r="B171" i="9" s="1"/>
  <c r="G167" i="9"/>
  <c r="E167" i="9" s="1"/>
  <c r="B167" i="9" s="1"/>
  <c r="G205" i="9"/>
  <c r="E205" i="9" s="1"/>
  <c r="B205" i="9" s="1"/>
  <c r="G197" i="9"/>
  <c r="E197" i="9" s="1"/>
  <c r="B197" i="9" s="1"/>
  <c r="G191" i="9"/>
  <c r="E191" i="9" s="1"/>
  <c r="G188" i="9"/>
  <c r="E188" i="9" s="1"/>
  <c r="B188" i="9" s="1"/>
  <c r="G184" i="9"/>
  <c r="E184" i="9" s="1"/>
  <c r="B184" i="9" s="1"/>
  <c r="G180" i="9"/>
  <c r="E180" i="9" s="1"/>
  <c r="B180" i="9" s="1"/>
  <c r="G176" i="9"/>
  <c r="E176" i="9" s="1"/>
  <c r="B176" i="9" s="1"/>
  <c r="G172" i="9"/>
  <c r="E172" i="9" s="1"/>
  <c r="B172" i="9" s="1"/>
  <c r="G168" i="9"/>
  <c r="E168" i="9" s="1"/>
  <c r="B168" i="9" s="1"/>
  <c r="G164" i="9"/>
  <c r="G161" i="9"/>
  <c r="E161" i="9" s="1"/>
  <c r="B161" i="9" s="1"/>
  <c r="G211" i="9"/>
  <c r="E211" i="9" s="1"/>
  <c r="B211" i="9" s="1"/>
  <c r="G208" i="9"/>
  <c r="E208" i="9" s="1"/>
  <c r="B208" i="9" s="1"/>
  <c r="G203" i="9"/>
  <c r="E203" i="9" s="1"/>
  <c r="B203" i="9" s="1"/>
  <c r="G200" i="9"/>
  <c r="E200" i="9" s="1"/>
  <c r="B200" i="9" s="1"/>
  <c r="G195" i="9"/>
  <c r="E195" i="9" s="1"/>
  <c r="B195" i="9" s="1"/>
  <c r="G192" i="9"/>
  <c r="E192" i="9" s="1"/>
  <c r="B192" i="9" s="1"/>
  <c r="G189" i="9"/>
  <c r="E189" i="9" s="1"/>
  <c r="B189" i="9" s="1"/>
  <c r="G185" i="9"/>
  <c r="E185" i="9" s="1"/>
  <c r="B185" i="9" s="1"/>
  <c r="G181" i="9"/>
  <c r="E181" i="9" s="1"/>
  <c r="B181" i="9" s="1"/>
  <c r="G177" i="9"/>
  <c r="E177" i="9" s="1"/>
  <c r="B177" i="9" s="1"/>
  <c r="G173" i="9"/>
  <c r="E173" i="9" s="1"/>
  <c r="B173" i="9" s="1"/>
  <c r="G169" i="9"/>
  <c r="E169" i="9" s="1"/>
  <c r="B169" i="9" s="1"/>
  <c r="H165" i="9"/>
  <c r="G162" i="9"/>
  <c r="E162" i="9" s="1"/>
  <c r="B162" i="9" s="1"/>
  <c r="I10" i="9"/>
  <c r="G170" i="9"/>
  <c r="E170" i="9" s="1"/>
  <c r="B170" i="9" s="1"/>
  <c r="G178" i="9"/>
  <c r="E178" i="9" s="1"/>
  <c r="B178" i="9" s="1"/>
  <c r="G186" i="9"/>
  <c r="E186" i="9" s="1"/>
  <c r="B186" i="9" s="1"/>
  <c r="E87" i="5"/>
  <c r="D1065" i="1" s="1"/>
  <c r="E176" i="5"/>
  <c r="E57" i="9"/>
  <c r="B57" i="9" s="1"/>
  <c r="E65" i="9"/>
  <c r="B65" i="9" s="1"/>
  <c r="B77" i="9"/>
  <c r="B81" i="9"/>
  <c r="B89" i="9"/>
  <c r="B97" i="9"/>
  <c r="B105" i="9"/>
  <c r="B113" i="9"/>
  <c r="B121" i="9"/>
  <c r="B129" i="9"/>
  <c r="B137" i="9"/>
  <c r="G193" i="9"/>
  <c r="E193" i="9" s="1"/>
  <c r="B193" i="9" s="1"/>
  <c r="G209" i="9"/>
  <c r="E209" i="9" s="1"/>
  <c r="B209" i="9" s="1"/>
  <c r="L212" i="9"/>
  <c r="F212" i="9" s="1"/>
  <c r="B212" i="9" s="1"/>
  <c r="B231" i="9"/>
  <c r="B247" i="9"/>
  <c r="B251" i="9"/>
  <c r="F275" i="9"/>
  <c r="B233" i="9"/>
  <c r="B249" i="9"/>
  <c r="B265" i="9"/>
  <c r="B283" i="9"/>
  <c r="F215" i="9"/>
  <c r="B215" i="9" s="1"/>
  <c r="F223" i="9"/>
  <c r="B223" i="9" s="1"/>
  <c r="F231" i="9"/>
  <c r="F239" i="9"/>
  <c r="B239" i="9" s="1"/>
  <c r="F247" i="9"/>
  <c r="F255" i="9"/>
  <c r="B255" i="9" s="1"/>
  <c r="F263" i="9"/>
  <c r="B263" i="9" s="1"/>
  <c r="F271" i="9"/>
  <c r="B271" i="9" s="1"/>
  <c r="E280" i="9"/>
  <c r="B280" i="9" s="1"/>
  <c r="B237" i="9"/>
  <c r="B245" i="9"/>
  <c r="B253" i="9"/>
  <c r="B261" i="9"/>
  <c r="B269" i="9"/>
  <c r="F219" i="9"/>
  <c r="B219" i="9" s="1"/>
  <c r="F227" i="9"/>
  <c r="B227" i="9" s="1"/>
  <c r="F235" i="9"/>
  <c r="B235" i="9" s="1"/>
  <c r="F243" i="9"/>
  <c r="B243" i="9" s="1"/>
  <c r="F251" i="9"/>
  <c r="F259" i="9"/>
  <c r="B259" i="9" s="1"/>
  <c r="F267" i="9"/>
  <c r="B267" i="9" s="1"/>
  <c r="B281" i="9"/>
  <c r="H1576" i="1" l="1"/>
  <c r="G121" i="1"/>
  <c r="G259" i="1"/>
  <c r="F263" i="4"/>
  <c r="G645" i="1"/>
  <c r="H645" i="1"/>
  <c r="G1499" i="1"/>
  <c r="D42" i="8"/>
  <c r="G295" i="9" s="1"/>
  <c r="E295" i="9" s="1"/>
  <c r="B295" i="9" s="1"/>
  <c r="H637" i="1"/>
  <c r="F643" i="4"/>
  <c r="G413" i="1"/>
  <c r="H413" i="1"/>
  <c r="F644" i="4"/>
  <c r="C638" i="1"/>
  <c r="H255" i="1"/>
  <c r="G227" i="1"/>
  <c r="H227" i="1"/>
  <c r="F196" i="4"/>
  <c r="G173" i="1"/>
  <c r="H173" i="1"/>
  <c r="E151" i="4"/>
  <c r="I17" i="3" s="1"/>
  <c r="G160" i="1"/>
  <c r="H160" i="1"/>
  <c r="H120" i="1"/>
  <c r="G120" i="1"/>
  <c r="H108" i="1"/>
  <c r="H103" i="1"/>
  <c r="G103" i="1"/>
  <c r="H87" i="1"/>
  <c r="G87" i="1"/>
  <c r="G55" i="1"/>
  <c r="H55" i="1"/>
  <c r="E6" i="4"/>
  <c r="E164" i="9"/>
  <c r="B164" i="9" s="1"/>
  <c r="F176" i="5"/>
  <c r="H22" i="3"/>
  <c r="C1153" i="1"/>
  <c r="F87" i="5"/>
  <c r="C1065" i="1"/>
  <c r="F484" i="4"/>
  <c r="C478" i="1"/>
  <c r="F363" i="4"/>
  <c r="C358" i="1"/>
  <c r="F224" i="4"/>
  <c r="C220" i="1"/>
  <c r="F50" i="4"/>
  <c r="C46" i="1"/>
  <c r="G297" i="9"/>
  <c r="E297" i="9" s="1"/>
  <c r="H29" i="3"/>
  <c r="C1436" i="1"/>
  <c r="F567" i="4"/>
  <c r="C561" i="1"/>
  <c r="D350" i="4"/>
  <c r="D151" i="4"/>
  <c r="F5" i="6"/>
  <c r="D141" i="6"/>
  <c r="G299" i="9" s="1"/>
  <c r="E299" i="9" s="1"/>
  <c r="H24" i="3"/>
  <c r="C1299" i="1"/>
  <c r="E20" i="9"/>
  <c r="E407" i="4"/>
  <c r="D402" i="1" s="1"/>
  <c r="D293" i="1"/>
  <c r="E408" i="4"/>
  <c r="D403" i="1" s="1"/>
  <c r="I1464" i="1"/>
  <c r="I1457" i="1"/>
  <c r="I1451" i="1"/>
  <c r="F258" i="5"/>
  <c r="C1235" i="1"/>
  <c r="F593" i="4"/>
  <c r="C587" i="1"/>
  <c r="I27" i="3"/>
  <c r="D1408" i="1"/>
  <c r="F472" i="4"/>
  <c r="C466" i="1"/>
  <c r="F311" i="4"/>
  <c r="C306" i="1"/>
  <c r="F35" i="6"/>
  <c r="H25" i="3"/>
  <c r="C1329" i="1"/>
  <c r="F146" i="5"/>
  <c r="C1124" i="1"/>
  <c r="F515" i="4"/>
  <c r="C509" i="1"/>
  <c r="F344" i="4"/>
  <c r="C339" i="1"/>
  <c r="F139" i="4"/>
  <c r="C135" i="1"/>
  <c r="E141" i="6"/>
  <c r="I1477" i="1"/>
  <c r="I1462" i="1"/>
  <c r="I1455" i="1"/>
  <c r="I1449" i="1"/>
  <c r="E175" i="5"/>
  <c r="D1152" i="1" s="1"/>
  <c r="I22" i="3"/>
  <c r="D1153" i="1"/>
  <c r="F134" i="5"/>
  <c r="C1112" i="1"/>
  <c r="F529" i="4"/>
  <c r="D528" i="4"/>
  <c r="C523" i="1"/>
  <c r="F89" i="6"/>
  <c r="C1383" i="1"/>
  <c r="F106" i="4"/>
  <c r="C102" i="1"/>
  <c r="G291" i="9"/>
  <c r="E291" i="9" s="1"/>
  <c r="B291" i="9" s="1"/>
  <c r="F190" i="5"/>
  <c r="C1167" i="1"/>
  <c r="F421" i="4"/>
  <c r="D420" i="4"/>
  <c r="C415" i="1"/>
  <c r="D298" i="4"/>
  <c r="F7" i="4"/>
  <c r="D6" i="4"/>
  <c r="C3" i="1"/>
  <c r="D237" i="5"/>
  <c r="F238" i="5"/>
  <c r="C1215" i="1"/>
  <c r="E635" i="4"/>
  <c r="D629" i="1" s="1"/>
  <c r="D414" i="1"/>
  <c r="I1447" i="1"/>
  <c r="B191" i="9"/>
  <c r="E165" i="9"/>
  <c r="B165" i="9" s="1"/>
  <c r="D43" i="8"/>
  <c r="C1524" i="1"/>
  <c r="F245" i="5"/>
  <c r="C1222" i="1"/>
  <c r="F78" i="5"/>
  <c r="D68" i="5"/>
  <c r="C1056" i="1"/>
  <c r="F12" i="5"/>
  <c r="D7" i="5"/>
  <c r="C990" i="1"/>
  <c r="F252" i="4"/>
  <c r="C248" i="1"/>
  <c r="F82" i="4"/>
  <c r="C78" i="1"/>
  <c r="F625" i="4"/>
  <c r="C619" i="1"/>
  <c r="F396" i="4"/>
  <c r="C391" i="1"/>
  <c r="F163" i="4"/>
  <c r="C159" i="1"/>
  <c r="E68" i="5"/>
  <c r="I1459" i="1"/>
  <c r="C1517" i="1" l="1"/>
  <c r="H1517" i="1" s="1"/>
  <c r="K1432" i="9"/>
  <c r="I34" i="3"/>
  <c r="H638" i="1"/>
  <c r="G638" i="1"/>
  <c r="D147" i="1"/>
  <c r="E289" i="4"/>
  <c r="D285" i="1" s="1"/>
  <c r="D2" i="1"/>
  <c r="I16" i="3"/>
  <c r="E412" i="4"/>
  <c r="D407" i="1" s="1"/>
  <c r="E298" i="9"/>
  <c r="B299" i="9"/>
  <c r="H1222" i="1"/>
  <c r="G1222" i="1"/>
  <c r="H1124" i="1"/>
  <c r="G1124" i="1"/>
  <c r="G78" i="1"/>
  <c r="H78" i="1"/>
  <c r="H990" i="1"/>
  <c r="G990" i="1"/>
  <c r="F68" i="5"/>
  <c r="H21" i="3"/>
  <c r="C1046" i="1"/>
  <c r="G1524" i="1"/>
  <c r="H1524" i="1"/>
  <c r="H102" i="1"/>
  <c r="G102" i="1"/>
  <c r="G523" i="1"/>
  <c r="H523" i="1"/>
  <c r="H135" i="1"/>
  <c r="G135" i="1"/>
  <c r="H509" i="1"/>
  <c r="G509" i="1"/>
  <c r="G1329" i="1"/>
  <c r="H1329" i="1"/>
  <c r="H1299" i="1"/>
  <c r="G1299" i="1"/>
  <c r="H46" i="1"/>
  <c r="G46" i="1"/>
  <c r="H358" i="1"/>
  <c r="G358" i="1"/>
  <c r="H1065" i="1"/>
  <c r="G1065" i="1"/>
  <c r="H1153" i="1"/>
  <c r="G1153" i="1"/>
  <c r="G248" i="1"/>
  <c r="H248" i="1"/>
  <c r="H339" i="1"/>
  <c r="G339" i="1"/>
  <c r="G391" i="1"/>
  <c r="H391" i="1"/>
  <c r="I21" i="3"/>
  <c r="D1046" i="1"/>
  <c r="E6" i="5"/>
  <c r="F7" i="5"/>
  <c r="D6" i="5"/>
  <c r="H20" i="3"/>
  <c r="C985" i="1"/>
  <c r="I35" i="3"/>
  <c r="C1518" i="1"/>
  <c r="G294" i="9"/>
  <c r="E294" i="9" s="1"/>
  <c r="E639" i="4"/>
  <c r="F237" i="5"/>
  <c r="H23" i="3"/>
  <c r="C1214" i="1"/>
  <c r="F298" i="4"/>
  <c r="D407" i="4"/>
  <c r="C293" i="1"/>
  <c r="H1167" i="1"/>
  <c r="G1167" i="1"/>
  <c r="D636" i="4"/>
  <c r="F528" i="4"/>
  <c r="C522" i="1"/>
  <c r="H466" i="1"/>
  <c r="G466" i="1"/>
  <c r="H587" i="1"/>
  <c r="G587" i="1"/>
  <c r="D289" i="4"/>
  <c r="F151" i="4"/>
  <c r="H17" i="3"/>
  <c r="C147" i="1"/>
  <c r="H1436" i="1"/>
  <c r="G1436" i="1"/>
  <c r="G619" i="1"/>
  <c r="H619" i="1"/>
  <c r="F141" i="6"/>
  <c r="H28" i="3"/>
  <c r="C1435" i="1"/>
  <c r="D408" i="4"/>
  <c r="F350" i="4"/>
  <c r="C345" i="1"/>
  <c r="G220" i="1"/>
  <c r="H220" i="1"/>
  <c r="H478" i="1"/>
  <c r="G478" i="1"/>
  <c r="H159" i="1"/>
  <c r="G159" i="1"/>
  <c r="G3" i="1"/>
  <c r="H3" i="1"/>
  <c r="H415" i="1"/>
  <c r="G415" i="1"/>
  <c r="G1383" i="1"/>
  <c r="H1383" i="1"/>
  <c r="H1056" i="1"/>
  <c r="G1056" i="1"/>
  <c r="H1215" i="1"/>
  <c r="G1215" i="1"/>
  <c r="D412" i="4"/>
  <c r="F6" i="4"/>
  <c r="H16" i="3"/>
  <c r="C2" i="1"/>
  <c r="D635" i="4"/>
  <c r="F420" i="4"/>
  <c r="C414" i="1"/>
  <c r="H1112" i="1"/>
  <c r="G1112" i="1"/>
  <c r="I28" i="3"/>
  <c r="D1435" i="1"/>
  <c r="H9" i="3" s="1"/>
  <c r="H306" i="1"/>
  <c r="G306" i="1"/>
  <c r="H1408" i="1"/>
  <c r="G1408" i="1"/>
  <c r="H1235" i="1"/>
  <c r="G1235" i="1"/>
  <c r="E19" i="9"/>
  <c r="B20" i="9"/>
  <c r="H561" i="1"/>
  <c r="G561" i="1"/>
  <c r="B297" i="9"/>
  <c r="E296" i="9"/>
  <c r="I10" i="3" s="1"/>
  <c r="D175" i="5"/>
  <c r="H11" i="3" l="1"/>
  <c r="N3" i="9" s="1"/>
  <c r="G1517" i="1"/>
  <c r="E291" i="4"/>
  <c r="D287" i="1" s="1"/>
  <c r="E413" i="4"/>
  <c r="E414" i="4" s="1"/>
  <c r="D409" i="1" s="1"/>
  <c r="E290" i="4"/>
  <c r="D286" i="1" s="1"/>
  <c r="K3" i="9"/>
  <c r="I9" i="3"/>
  <c r="D291" i="4"/>
  <c r="F289" i="4"/>
  <c r="D413" i="4"/>
  <c r="D414" i="4" s="1"/>
  <c r="C285" i="1"/>
  <c r="F635" i="4"/>
  <c r="C629" i="1"/>
  <c r="D639" i="4"/>
  <c r="F412" i="4"/>
  <c r="C407" i="1"/>
  <c r="H1435" i="1"/>
  <c r="G1435" i="1"/>
  <c r="F636" i="4"/>
  <c r="C630" i="1"/>
  <c r="F407" i="4"/>
  <c r="C402" i="1"/>
  <c r="E293" i="9"/>
  <c r="B294" i="9"/>
  <c r="G414" i="1"/>
  <c r="H414" i="1"/>
  <c r="F175" i="5"/>
  <c r="C1152" i="1"/>
  <c r="G2" i="1"/>
  <c r="H2" i="1"/>
  <c r="D290" i="4"/>
  <c r="G345" i="1"/>
  <c r="H345" i="1"/>
  <c r="G1518" i="1"/>
  <c r="H1518" i="1"/>
  <c r="G282" i="9"/>
  <c r="E282" i="9" s="1"/>
  <c r="B282" i="9" s="1"/>
  <c r="G276" i="9"/>
  <c r="F6" i="5"/>
  <c r="C984" i="1"/>
  <c r="G522" i="1"/>
  <c r="H522" i="1"/>
  <c r="H1214" i="1"/>
  <c r="G1214" i="1"/>
  <c r="F408" i="4"/>
  <c r="C403" i="1"/>
  <c r="H147" i="1"/>
  <c r="G147" i="1"/>
  <c r="G293" i="1"/>
  <c r="H293" i="1"/>
  <c r="D633" i="1"/>
  <c r="H985" i="1"/>
  <c r="G985" i="1"/>
  <c r="H276" i="9"/>
  <c r="D984" i="1"/>
  <c r="H1046" i="1"/>
  <c r="G1046" i="1"/>
  <c r="I11" i="3" l="1"/>
  <c r="E415" i="4"/>
  <c r="D410" i="1" s="1"/>
  <c r="E640" i="4"/>
  <c r="E641" i="4" s="1"/>
  <c r="D635" i="1" s="1"/>
  <c r="D408" i="1"/>
  <c r="F414" i="4"/>
  <c r="C409" i="1"/>
  <c r="H407" i="1"/>
  <c r="G407" i="1"/>
  <c r="G629" i="1"/>
  <c r="H629" i="1"/>
  <c r="H403" i="1"/>
  <c r="G403" i="1"/>
  <c r="H8" i="3"/>
  <c r="H984" i="1"/>
  <c r="G984" i="1"/>
  <c r="F290" i="4"/>
  <c r="C286" i="1"/>
  <c r="H1152" i="1"/>
  <c r="G1152" i="1"/>
  <c r="G630" i="1"/>
  <c r="H630" i="1"/>
  <c r="F291" i="4"/>
  <c r="C287" i="1"/>
  <c r="G285" i="1"/>
  <c r="H285" i="1"/>
  <c r="E276" i="9"/>
  <c r="G402" i="1"/>
  <c r="H402" i="1"/>
  <c r="F639" i="4"/>
  <c r="C633" i="1"/>
  <c r="D640" i="4"/>
  <c r="D641" i="4" s="1"/>
  <c r="D415" i="4"/>
  <c r="F413" i="4"/>
  <c r="C408" i="1"/>
  <c r="E642" i="4" l="1"/>
  <c r="E646" i="4" s="1"/>
  <c r="D634" i="1"/>
  <c r="G408" i="1"/>
  <c r="H408" i="1"/>
  <c r="F415" i="4"/>
  <c r="C410" i="1"/>
  <c r="F641" i="4"/>
  <c r="C635" i="1"/>
  <c r="D642" i="4"/>
  <c r="D645" i="4" s="1"/>
  <c r="F640" i="4"/>
  <c r="C634" i="1"/>
  <c r="M3" i="9"/>
  <c r="G633" i="1"/>
  <c r="H633" i="1"/>
  <c r="G287" i="1"/>
  <c r="H287" i="1"/>
  <c r="H286" i="1"/>
  <c r="G286" i="1"/>
  <c r="B276" i="9"/>
  <c r="E275" i="9"/>
  <c r="I8" i="3" s="1"/>
  <c r="H409" i="1"/>
  <c r="G409" i="1"/>
  <c r="E645" i="4" l="1"/>
  <c r="D639" i="1" s="1"/>
  <c r="D636" i="1"/>
  <c r="H18" i="3"/>
  <c r="C639" i="1"/>
  <c r="F642" i="4"/>
  <c r="D646" i="4"/>
  <c r="C636" i="1"/>
  <c r="H410" i="1"/>
  <c r="G410" i="1"/>
  <c r="I19" i="3"/>
  <c r="D640" i="1"/>
  <c r="G635" i="1"/>
  <c r="H635" i="1"/>
  <c r="H634" i="1"/>
  <c r="G634" i="1"/>
  <c r="I18" i="3" l="1"/>
  <c r="F645" i="4"/>
  <c r="F646" i="4"/>
  <c r="H19" i="3"/>
  <c r="C640" i="1"/>
  <c r="H7" i="3" s="1"/>
  <c r="H639" i="1"/>
  <c r="G639" i="1"/>
  <c r="H636" i="1"/>
  <c r="G636" i="1"/>
  <c r="J3" i="9" l="1"/>
  <c r="I7" i="3"/>
  <c r="G640" i="1"/>
  <c r="H640" i="1"/>
  <c r="M272" i="9" l="1"/>
  <c r="L272" i="9"/>
  <c r="H18" i="9"/>
  <c r="I17" i="9"/>
  <c r="J11" i="9"/>
  <c r="I8" i="9"/>
  <c r="K10" i="9"/>
  <c r="J7" i="9"/>
  <c r="G16" i="9"/>
  <c r="K6" i="9"/>
  <c r="G18" i="9"/>
  <c r="M15" i="9"/>
  <c r="I12" i="9"/>
  <c r="J8" i="9"/>
  <c r="I13" i="9"/>
  <c r="I6" i="9"/>
  <c r="K12" i="9"/>
  <c r="G17" i="9"/>
  <c r="I7" i="9"/>
  <c r="K13" i="9"/>
  <c r="H17" i="9"/>
  <c r="I9" i="9"/>
  <c r="G15" i="9"/>
  <c r="K8" i="9"/>
  <c r="J13" i="9"/>
  <c r="K9" i="9"/>
  <c r="L15" i="9"/>
  <c r="I5" i="9"/>
  <c r="K11" i="9"/>
  <c r="H16" i="9"/>
  <c r="J9" i="9"/>
  <c r="H15" i="9"/>
  <c r="K5" i="9"/>
  <c r="J10" i="9"/>
  <c r="M16" i="9"/>
  <c r="K7" i="9"/>
  <c r="J12" i="9"/>
  <c r="J17" i="9"/>
  <c r="J5" i="9"/>
  <c r="L16" i="9"/>
  <c r="J6" i="9"/>
  <c r="I11" i="9"/>
  <c r="E11" i="9" l="1"/>
  <c r="B11" i="9" s="1"/>
  <c r="E18" i="9"/>
  <c r="B18" i="9" s="1"/>
  <c r="F15" i="9"/>
  <c r="E10" i="9"/>
  <c r="B10" i="9" s="1"/>
  <c r="E12" i="9"/>
  <c r="B12" i="9" s="1"/>
  <c r="F16" i="9"/>
  <c r="E5" i="9"/>
  <c r="E6" i="9"/>
  <c r="B6" i="9" s="1"/>
  <c r="E15" i="9"/>
  <c r="E7" i="9"/>
  <c r="B7" i="9" s="1"/>
  <c r="E13" i="9"/>
  <c r="B13" i="9" s="1"/>
  <c r="E9" i="9"/>
  <c r="B9" i="9" s="1"/>
  <c r="E17" i="9"/>
  <c r="B17" i="9" s="1"/>
  <c r="E8" i="9"/>
  <c r="B8" i="9" s="1"/>
  <c r="F272" i="9"/>
  <c r="E16" i="9"/>
  <c r="F14" i="9" l="1"/>
  <c r="B16" i="9"/>
  <c r="B272" i="9"/>
  <c r="F19" i="9"/>
  <c r="B5" i="9"/>
  <c r="E4" i="9"/>
  <c r="B15"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<sst xmlns="http://schemas.openxmlformats.org/spreadsheetml/2006/main" count="4310" uniqueCount="3391">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</sst>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2737756</v>
      </c>
      <c r="D2" s="6">
        <f>'PR-RAS'!E6</f>
        <v>3044589.65</v>
      </c>
      <c r="E2" s="6">
        <v>0</v>
      </c>
      <c r="F2" s="6">
        <v>0</v>
      </c>
      <c r="G2" s="7">
        <f t="shared" ref="G2:G264" si="0">(B2/1000)*(C2*1+D2*2)</f>
        <v>8826.935300000001</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1276481</v>
      </c>
      <c r="D3" s="1">
        <f>'PR-RAS'!E7</f>
        <v>1403819.6400000001</v>
      </c>
      <c r="E3" s="1">
        <v>0</v>
      </c>
      <c r="F3" s="1">
        <v>0</v>
      </c>
      <c r="G3" s="2">
        <f t="shared" si="0"/>
        <v>8168.2405600000011</v>
      </c>
      <c r="H3" s="2">
        <f t="shared" si="1"/>
        <v>0.35999999986961484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1083232</v>
      </c>
      <c r="D4" s="1">
        <f>'PR-RAS'!E8</f>
        <v>1345116.54</v>
      </c>
      <c r="E4" s="1">
        <v>0</v>
      </c>
      <c r="F4" s="1">
        <v>0</v>
      </c>
      <c r="G4" s="2">
        <f t="shared" si="0"/>
        <v>11320.39524</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1083232</v>
      </c>
      <c r="D5" s="1">
        <f>'PR-RAS'!E9</f>
        <v>1344420.54</v>
      </c>
      <c r="E5" s="1">
        <v>0</v>
      </c>
      <c r="F5" s="1">
        <v>0</v>
      </c>
      <c r="G5" s="2">
        <f t="shared" si="0"/>
        <v>15088.29232</v>
      </c>
      <c r="H5" s="2">
        <f t="shared" si="1"/>
        <v>0.4599999999627471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696</v>
      </c>
      <c r="E9" s="1">
        <v>0</v>
      </c>
      <c r="F9" s="1">
        <v>0</v>
      </c>
      <c r="G9" s="2">
        <f t="shared" si="0"/>
        <v>11.136000000000001</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189549</v>
      </c>
      <c r="D19" s="1">
        <f>'PR-RAS'!E23</f>
        <v>45808.119999999995</v>
      </c>
      <c r="E19" s="1">
        <v>0</v>
      </c>
      <c r="F19" s="1">
        <v>0</v>
      </c>
      <c r="G19" s="2">
        <f t="shared" si="0"/>
        <v>5060.9743199999994</v>
      </c>
      <c r="H19" s="2">
        <f t="shared" si="1"/>
        <v>0.11999999999534339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11229</v>
      </c>
      <c r="D20" s="1">
        <f>'PR-RAS'!E24</f>
        <v>17174.599999999999</v>
      </c>
      <c r="E20" s="1">
        <v>0</v>
      </c>
      <c r="F20" s="1">
        <v>0</v>
      </c>
      <c r="G20" s="2">
        <f t="shared" si="0"/>
        <v>865.98579999999993</v>
      </c>
      <c r="H20" s="2">
        <f t="shared" si="1"/>
        <v>0.40000000000145519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178320</v>
      </c>
      <c r="D23" s="1">
        <f>'PR-RAS'!E27</f>
        <v>28633.52</v>
      </c>
      <c r="E23" s="1">
        <v>0</v>
      </c>
      <c r="F23" s="1">
        <v>0</v>
      </c>
      <c r="G23" s="2">
        <f t="shared" si="0"/>
        <v>5182.9148800000003</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3700</v>
      </c>
      <c r="D25" s="1">
        <f>'PR-RAS'!E29</f>
        <v>12894.98</v>
      </c>
      <c r="E25" s="1">
        <v>0</v>
      </c>
      <c r="F25" s="1">
        <v>0</v>
      </c>
      <c r="G25" s="2">
        <f t="shared" si="0"/>
        <v>707.75904000000003</v>
      </c>
      <c r="H25" s="2">
        <f t="shared" si="1"/>
        <v>2.0000000000436557E-2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3700</v>
      </c>
      <c r="D27" s="1">
        <f>'PR-RAS'!E31</f>
        <v>12894.98</v>
      </c>
      <c r="E27" s="1">
        <v>0</v>
      </c>
      <c r="F27" s="1">
        <v>0</v>
      </c>
      <c r="G27" s="2">
        <f t="shared" si="0"/>
        <v>766.73895999999991</v>
      </c>
      <c r="H27" s="2">
        <f t="shared" si="1"/>
        <v>2.0000000000436557E-2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754826</v>
      </c>
      <c r="D46" s="1">
        <f>'PR-RAS'!E50</f>
        <v>554511.10000000009</v>
      </c>
      <c r="E46" s="1">
        <v>0</v>
      </c>
      <c r="F46" s="1">
        <v>0</v>
      </c>
      <c r="G46" s="2">
        <f t="shared" si="0"/>
        <v>83873.169000000009</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671693</v>
      </c>
      <c r="D55" s="1">
        <f>'PR-RAS'!E59</f>
        <v>155097.70000000001</v>
      </c>
      <c r="E55" s="1">
        <v>0</v>
      </c>
      <c r="F55" s="1">
        <v>0</v>
      </c>
      <c r="G55" s="2">
        <f t="shared" si="0"/>
        <v>53021.973599999998</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171693</v>
      </c>
      <c r="D56" s="1">
        <f>'PR-RAS'!E60</f>
        <v>155097.70000000001</v>
      </c>
      <c r="E56" s="1">
        <v>0</v>
      </c>
      <c r="F56" s="1">
        <v>0</v>
      </c>
      <c r="G56" s="2">
        <f t="shared" si="0"/>
        <v>26503.862000000001</v>
      </c>
      <c r="H56" s="2">
        <f t="shared" si="1"/>
        <v>0.29999999998835847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500000</v>
      </c>
      <c r="D57" s="1">
        <f>'PR-RAS'!E61</f>
        <v>0</v>
      </c>
      <c r="E57" s="1">
        <v>0</v>
      </c>
      <c r="F57" s="1">
        <v>0</v>
      </c>
      <c r="G57" s="2">
        <f t="shared" si="0"/>
        <v>28000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83133</v>
      </c>
      <c r="D70" s="1">
        <f>'PR-RAS'!E74</f>
        <v>399413.4</v>
      </c>
      <c r="E70" s="1">
        <v>0</v>
      </c>
      <c r="F70" s="1">
        <v>0</v>
      </c>
      <c r="G70" s="2">
        <f t="shared" si="0"/>
        <v>60855.226200000012</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83133</v>
      </c>
      <c r="D71" s="1">
        <f>'PR-RAS'!E75</f>
        <v>399413.4</v>
      </c>
      <c r="E71" s="1">
        <v>0</v>
      </c>
      <c r="F71" s="1">
        <v>0</v>
      </c>
      <c r="G71" s="2">
        <f t="shared" si="0"/>
        <v>61737.186000000009</v>
      </c>
      <c r="H71" s="2">
        <f t="shared" si="1"/>
        <v>0.40000000002328306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170541</v>
      </c>
      <c r="D78" s="1">
        <f>'PR-RAS'!E82</f>
        <v>397601.4</v>
      </c>
      <c r="E78" s="1">
        <v>0</v>
      </c>
      <c r="F78" s="1">
        <v>0</v>
      </c>
      <c r="G78" s="2">
        <f t="shared" si="0"/>
        <v>74362.272599999997</v>
      </c>
      <c r="H78" s="2">
        <f t="shared" si="1"/>
        <v>0.40000000002328306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335</v>
      </c>
      <c r="D79" s="1">
        <f>'PR-RAS'!E83</f>
        <v>17.78</v>
      </c>
      <c r="E79" s="1">
        <v>0</v>
      </c>
      <c r="F79" s="1">
        <v>0</v>
      </c>
      <c r="G79" s="2">
        <f t="shared" si="0"/>
        <v>28.903680000000001</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335</v>
      </c>
      <c r="D81" s="1">
        <f>'PR-RAS'!E85</f>
        <v>17.78</v>
      </c>
      <c r="E81" s="1">
        <v>0</v>
      </c>
      <c r="F81" s="1">
        <v>0</v>
      </c>
      <c r="G81" s="2">
        <f t="shared" si="0"/>
        <v>29.6448</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170206</v>
      </c>
      <c r="D87" s="1">
        <f>'PR-RAS'!E91</f>
        <v>397583.62</v>
      </c>
      <c r="E87" s="1">
        <v>0</v>
      </c>
      <c r="F87" s="1">
        <v>0</v>
      </c>
      <c r="G87" s="2">
        <f t="shared" si="0"/>
        <v>83022.098639999997</v>
      </c>
      <c r="H87" s="2">
        <f t="shared" si="1"/>
        <v>0.38000000000465661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10300</v>
      </c>
      <c r="E88" s="1">
        <v>0</v>
      </c>
      <c r="F88" s="1">
        <v>0</v>
      </c>
      <c r="G88" s="2">
        <f t="shared" si="0"/>
        <v>1792.1999999999998</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98580</v>
      </c>
      <c r="D89" s="1">
        <f>'PR-RAS'!E93</f>
        <v>104280</v>
      </c>
      <c r="E89" s="1">
        <v>0</v>
      </c>
      <c r="F89" s="1">
        <v>0</v>
      </c>
      <c r="G89" s="2">
        <f t="shared" si="0"/>
        <v>27028.32</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39658</v>
      </c>
      <c r="D90" s="1">
        <f>'PR-RAS'!E94</f>
        <v>280710.06</v>
      </c>
      <c r="E90" s="1">
        <v>0</v>
      </c>
      <c r="F90" s="1">
        <v>0</v>
      </c>
      <c r="G90" s="2">
        <f t="shared" si="0"/>
        <v>53495.952679999995</v>
      </c>
      <c r="H90" s="2">
        <f t="shared" si="1"/>
        <v>5.9999999997671694E-2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31968</v>
      </c>
      <c r="D93" s="1">
        <f>'PR-RAS'!E97</f>
        <v>2293.56</v>
      </c>
      <c r="E93" s="1">
        <v>0</v>
      </c>
      <c r="F93" s="1">
        <v>0</v>
      </c>
      <c r="G93" s="2">
        <f t="shared" si="0"/>
        <v>3363.0710400000003</v>
      </c>
      <c r="H93" s="2">
        <f t="shared" si="1"/>
        <v>0.44000000000005457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519298</v>
      </c>
      <c r="D102" s="1">
        <f>'PR-RAS'!E106</f>
        <v>661055.24</v>
      </c>
      <c r="E102" s="1">
        <v>0</v>
      </c>
      <c r="F102" s="1">
        <v>0</v>
      </c>
      <c r="G102" s="2">
        <f t="shared" si="0"/>
        <v>185982.25648000001</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288</v>
      </c>
      <c r="D103" s="1">
        <f>'PR-RAS'!E107</f>
        <v>0</v>
      </c>
      <c r="E103" s="1">
        <v>0</v>
      </c>
      <c r="F103" s="1">
        <v>0</v>
      </c>
      <c r="G103" s="2">
        <f t="shared" si="0"/>
        <v>29.375999999999998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288</v>
      </c>
      <c r="D106" s="1">
        <f>'PR-RAS'!E110</f>
        <v>0</v>
      </c>
      <c r="E106" s="1">
        <v>0</v>
      </c>
      <c r="F106" s="1">
        <v>0</v>
      </c>
      <c r="G106" s="2">
        <f t="shared" si="0"/>
        <v>30.24</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15610</v>
      </c>
      <c r="D108" s="1">
        <f>'PR-RAS'!E112</f>
        <v>26355.200000000001</v>
      </c>
      <c r="E108" s="1">
        <v>0</v>
      </c>
      <c r="F108" s="1">
        <v>0</v>
      </c>
      <c r="G108" s="2">
        <f t="shared" si="0"/>
        <v>7310.282799999999</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15610</v>
      </c>
      <c r="D113" s="1">
        <f>'PR-RAS'!E117</f>
        <v>26355.200000000001</v>
      </c>
      <c r="E113" s="1">
        <v>0</v>
      </c>
      <c r="F113" s="1">
        <v>0</v>
      </c>
      <c r="G113" s="2">
        <f t="shared" si="0"/>
        <v>7651.8847999999998</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503400</v>
      </c>
      <c r="D116" s="1">
        <f>'PR-RAS'!E120</f>
        <v>634700.04</v>
      </c>
      <c r="E116" s="1">
        <v>0</v>
      </c>
      <c r="F116" s="1">
        <v>0</v>
      </c>
      <c r="G116" s="2">
        <f t="shared" si="0"/>
        <v>203872.00920000003</v>
      </c>
      <c r="H116" s="2">
        <f t="shared" si="1"/>
        <v>4.0000000037252903E-2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2621</v>
      </c>
      <c r="D117" s="1">
        <f>'PR-RAS'!E121</f>
        <v>55390.78</v>
      </c>
      <c r="E117" s="1">
        <v>0</v>
      </c>
      <c r="F117" s="1">
        <v>0</v>
      </c>
      <c r="G117" s="2">
        <f t="shared" si="0"/>
        <v>13154.696960000001</v>
      </c>
      <c r="H117" s="2">
        <f t="shared" si="1"/>
        <v>0.22000000000116415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500779</v>
      </c>
      <c r="D118" s="1">
        <f>'PR-RAS'!E122</f>
        <v>579309.26</v>
      </c>
      <c r="E118" s="1">
        <v>0</v>
      </c>
      <c r="F118" s="1">
        <v>0</v>
      </c>
      <c r="G118" s="2">
        <f t="shared" si="0"/>
        <v>194149.50984000001</v>
      </c>
      <c r="H118" s="2">
        <f t="shared" si="1"/>
        <v>0.26000000000931323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16610</v>
      </c>
      <c r="D120" s="1">
        <f>'PR-RAS'!E124</f>
        <v>27602.27</v>
      </c>
      <c r="E120" s="1">
        <v>0</v>
      </c>
      <c r="F120" s="1">
        <v>0</v>
      </c>
      <c r="G120" s="2">
        <f t="shared" si="0"/>
        <v>8545.930260000001</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16610</v>
      </c>
      <c r="D121" s="1">
        <f>'PR-RAS'!E125</f>
        <v>27602.27</v>
      </c>
      <c r="E121" s="1">
        <v>0</v>
      </c>
      <c r="F121" s="1">
        <v>0</v>
      </c>
      <c r="G121" s="2">
        <f t="shared" si="0"/>
        <v>8617.7448000000004</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16610</v>
      </c>
      <c r="D123" s="1">
        <f>'PR-RAS'!E127</f>
        <v>27602.27</v>
      </c>
      <c r="E123" s="1">
        <v>0</v>
      </c>
      <c r="F123" s="1">
        <v>0</v>
      </c>
      <c r="G123" s="2">
        <f t="shared" si="0"/>
        <v>8761.373880000001</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2422142</v>
      </c>
      <c r="D147" s="1">
        <f>'PR-RAS'!E151</f>
        <v>1703673.34</v>
      </c>
      <c r="E147" s="1">
        <v>0</v>
      </c>
      <c r="F147" s="1">
        <v>0</v>
      </c>
      <c r="G147" s="2">
        <f t="shared" si="0"/>
        <v>851105.34727999987</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415010</v>
      </c>
      <c r="D148" s="1">
        <f>'PR-RAS'!E152</f>
        <v>202488.94</v>
      </c>
      <c r="E148" s="1">
        <v>0</v>
      </c>
      <c r="F148" s="1">
        <v>0</v>
      </c>
      <c r="G148" s="2">
        <f t="shared" si="0"/>
        <v>120538.21836</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266445</v>
      </c>
      <c r="D149" s="1">
        <f>'PR-RAS'!E153</f>
        <v>130121.09</v>
      </c>
      <c r="E149" s="1">
        <v>0</v>
      </c>
      <c r="F149" s="1">
        <v>0</v>
      </c>
      <c r="G149" s="2">
        <f t="shared" si="0"/>
        <v>77949.702639999989</v>
      </c>
      <c r="H149" s="2">
        <f t="shared" si="1"/>
        <v>8.999999999650754E-2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266445</v>
      </c>
      <c r="D150" s="1">
        <f>'PR-RAS'!E154</f>
        <v>130121.09</v>
      </c>
      <c r="E150" s="1">
        <v>0</v>
      </c>
      <c r="F150" s="1">
        <v>0</v>
      </c>
      <c r="G150" s="2">
        <f t="shared" si="0"/>
        <v>78476.389819999982</v>
      </c>
      <c r="H150" s="2">
        <f t="shared" si="1"/>
        <v>8.999999999650754E-2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27000</v>
      </c>
      <c r="D154" s="1">
        <f>'PR-RAS'!E158</f>
        <v>13000</v>
      </c>
      <c r="E154" s="1">
        <v>0</v>
      </c>
      <c r="F154" s="1">
        <v>0</v>
      </c>
      <c r="G154" s="2">
        <f t="shared" si="0"/>
        <v>8109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121565</v>
      </c>
      <c r="D155" s="1">
        <f>'PR-RAS'!E159</f>
        <v>59367.85</v>
      </c>
      <c r="E155" s="1">
        <v>0</v>
      </c>
      <c r="F155" s="1">
        <v>0</v>
      </c>
      <c r="G155" s="2">
        <f t="shared" si="0"/>
        <v>37006.307800000002</v>
      </c>
      <c r="H155" s="2">
        <f t="shared" si="1"/>
        <v>0.15000000000145519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66611</v>
      </c>
      <c r="D156" s="1">
        <f>'PR-RAS'!E160</f>
        <v>32530.34</v>
      </c>
      <c r="E156" s="1">
        <v>0</v>
      </c>
      <c r="F156" s="1">
        <v>0</v>
      </c>
      <c r="G156" s="2">
        <f t="shared" si="0"/>
        <v>20409.110399999998</v>
      </c>
      <c r="H156" s="2">
        <f t="shared" si="1"/>
        <v>0.34000000000014552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54954</v>
      </c>
      <c r="D157" s="1">
        <f>'PR-RAS'!E161</f>
        <v>26837.51</v>
      </c>
      <c r="E157" s="1">
        <v>0</v>
      </c>
      <c r="F157" s="1">
        <v>0</v>
      </c>
      <c r="G157" s="2">
        <f t="shared" si="0"/>
        <v>16946.127119999997</v>
      </c>
      <c r="H157" s="2">
        <f t="shared" si="1"/>
        <v>0.49000000000160071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1138780</v>
      </c>
      <c r="D159" s="1">
        <f>'PR-RAS'!E163</f>
        <v>750623.34000000008</v>
      </c>
      <c r="E159" s="1">
        <v>0</v>
      </c>
      <c r="F159" s="1">
        <v>0</v>
      </c>
      <c r="G159" s="2">
        <f t="shared" si="0"/>
        <v>417124.21544000006</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21665</v>
      </c>
      <c r="D160" s="1">
        <f>'PR-RAS'!E164</f>
        <v>4406</v>
      </c>
      <c r="E160" s="1">
        <v>0</v>
      </c>
      <c r="F160" s="1">
        <v>0</v>
      </c>
      <c r="G160" s="2">
        <f t="shared" si="0"/>
        <v>4845.8429999999998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16700</v>
      </c>
      <c r="D162" s="1">
        <f>'PR-RAS'!E166</f>
        <v>3006</v>
      </c>
      <c r="E162" s="1">
        <v>0</v>
      </c>
      <c r="F162" s="1">
        <v>0</v>
      </c>
      <c r="G162" s="2">
        <f t="shared" si="0"/>
        <v>3656.6320000000001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1125</v>
      </c>
      <c r="D163" s="1">
        <f>'PR-RAS'!E167</f>
        <v>1400</v>
      </c>
      <c r="E163" s="1">
        <v>0</v>
      </c>
      <c r="F163" s="1">
        <v>0</v>
      </c>
      <c r="G163" s="2">
        <f t="shared" si="0"/>
        <v>635.85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3840</v>
      </c>
      <c r="D164" s="1">
        <f>'PR-RAS'!E168</f>
        <v>0</v>
      </c>
      <c r="E164" s="1">
        <v>0</v>
      </c>
      <c r="F164" s="1">
        <v>0</v>
      </c>
      <c r="G164" s="2">
        <f t="shared" si="0"/>
        <v>625.92000000000007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95627</v>
      </c>
      <c r="D165" s="1">
        <f>'PR-RAS'!E169</f>
        <v>91134.89</v>
      </c>
      <c r="E165" s="1">
        <v>0</v>
      </c>
      <c r="F165" s="1">
        <v>0</v>
      </c>
      <c r="G165" s="2">
        <f t="shared" si="0"/>
        <v>45575.071920000009</v>
      </c>
      <c r="H165" s="2">
        <f t="shared" si="1"/>
        <v>0.11000000000058208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27312</v>
      </c>
      <c r="D166" s="1">
        <f>'PR-RAS'!E170</f>
        <v>15951.97</v>
      </c>
      <c r="E166" s="1">
        <v>0</v>
      </c>
      <c r="F166" s="1">
        <v>0</v>
      </c>
      <c r="G166" s="2">
        <f t="shared" si="0"/>
        <v>9770.6301000000003</v>
      </c>
      <c r="H166" s="2">
        <f t="shared" si="1"/>
        <v>3.0000000000654836E-2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52436</v>
      </c>
      <c r="D168" s="1">
        <f>'PR-RAS'!E172</f>
        <v>67137.919999999998</v>
      </c>
      <c r="E168" s="1">
        <v>0</v>
      </c>
      <c r="F168" s="1">
        <v>0</v>
      </c>
      <c r="G168" s="2">
        <f t="shared" si="0"/>
        <v>31180.877280000001</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15879</v>
      </c>
      <c r="D170" s="1">
        <f>'PR-RAS'!E174</f>
        <v>8045</v>
      </c>
      <c r="E170" s="1">
        <v>0</v>
      </c>
      <c r="F170" s="1">
        <v>0</v>
      </c>
      <c r="G170" s="2">
        <f t="shared" si="0"/>
        <v>5402.7610000000004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812893</v>
      </c>
      <c r="D173" s="1">
        <f>'PR-RAS'!E177</f>
        <v>560369.92000000004</v>
      </c>
      <c r="E173" s="1">
        <v>0</v>
      </c>
      <c r="F173" s="1">
        <v>0</v>
      </c>
      <c r="G173" s="2">
        <f t="shared" si="0"/>
        <v>332584.84847999999</v>
      </c>
      <c r="H173" s="2">
        <f t="shared" si="1"/>
        <v>7.9999999958090484E-2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146742</v>
      </c>
      <c r="D174" s="1">
        <f>'PR-RAS'!E178</f>
        <v>281286.89</v>
      </c>
      <c r="E174" s="1">
        <v>0</v>
      </c>
      <c r="F174" s="1">
        <v>0</v>
      </c>
      <c r="G174" s="2">
        <f t="shared" si="0"/>
        <v>122711.62994</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430718</v>
      </c>
      <c r="D175" s="1">
        <f>'PR-RAS'!E179</f>
        <v>38475.51</v>
      </c>
      <c r="E175" s="1">
        <v>0</v>
      </c>
      <c r="F175" s="1">
        <v>0</v>
      </c>
      <c r="G175" s="2">
        <f t="shared" si="0"/>
        <v>88334.409480000002</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34819</v>
      </c>
      <c r="D176" s="1">
        <f>'PR-RAS'!E180</f>
        <v>14694.36</v>
      </c>
      <c r="E176" s="1">
        <v>0</v>
      </c>
      <c r="F176" s="1">
        <v>0</v>
      </c>
      <c r="G176" s="2">
        <f t="shared" si="0"/>
        <v>11236.350999999999</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54849</v>
      </c>
      <c r="D177" s="1">
        <f>'PR-RAS'!E181</f>
        <v>49858.48</v>
      </c>
      <c r="E177" s="1">
        <v>0</v>
      </c>
      <c r="F177" s="1">
        <v>0</v>
      </c>
      <c r="G177" s="2">
        <f t="shared" si="0"/>
        <v>27203.608960000001</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6250</v>
      </c>
      <c r="D179" s="1">
        <f>'PR-RAS'!E183</f>
        <v>6250</v>
      </c>
      <c r="E179" s="1">
        <v>0</v>
      </c>
      <c r="F179" s="1">
        <v>0</v>
      </c>
      <c r="G179" s="2">
        <f t="shared" si="0"/>
        <v>3337.5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96898</v>
      </c>
      <c r="D180" s="1">
        <f>'PR-RAS'!E184</f>
        <v>121750.13</v>
      </c>
      <c r="E180" s="1">
        <v>0</v>
      </c>
      <c r="F180" s="1">
        <v>0</v>
      </c>
      <c r="G180" s="2">
        <f t="shared" si="0"/>
        <v>60931.288540000001</v>
      </c>
      <c r="H180" s="2">
        <f t="shared" si="1"/>
        <v>0.13000000000465661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16554</v>
      </c>
      <c r="D181" s="1">
        <f>'PR-RAS'!E185</f>
        <v>22854.55</v>
      </c>
      <c r="E181" s="1">
        <v>0</v>
      </c>
      <c r="F181" s="1">
        <v>0</v>
      </c>
      <c r="G181" s="2">
        <f t="shared" si="0"/>
        <v>11207.358</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26063</v>
      </c>
      <c r="D182" s="1">
        <f>'PR-RAS'!E186</f>
        <v>25200</v>
      </c>
      <c r="E182" s="1">
        <v>0</v>
      </c>
      <c r="F182" s="1">
        <v>0</v>
      </c>
      <c r="G182" s="2">
        <f t="shared" si="0"/>
        <v>13839.803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7796</v>
      </c>
      <c r="D183" s="1">
        <f>'PR-RAS'!E187</f>
        <v>8166.03</v>
      </c>
      <c r="E183" s="1">
        <v>0</v>
      </c>
      <c r="F183" s="1">
        <v>0</v>
      </c>
      <c r="G183" s="2">
        <f t="shared" si="0"/>
        <v>4391.3069199999991</v>
      </c>
      <c r="H183" s="2">
        <f t="shared" si="1"/>
        <v>2.9999999999745341E-2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200799</v>
      </c>
      <c r="D184" s="1">
        <f>'PR-RAS'!E188</f>
        <v>86546.5</v>
      </c>
      <c r="E184" s="1">
        <v>0</v>
      </c>
      <c r="F184" s="1">
        <v>0</v>
      </c>
      <c r="G184" s="2">
        <f t="shared" si="0"/>
        <v>68422.236000000004</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67766</v>
      </c>
      <c r="D185" s="1">
        <f>'PR-RAS'!E189</f>
        <v>43725.72</v>
      </c>
      <c r="E185" s="1">
        <v>0</v>
      </c>
      <c r="F185" s="1">
        <v>0</v>
      </c>
      <c r="G185" s="2">
        <f t="shared" si="0"/>
        <v>28560.008959999999</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4783</v>
      </c>
      <c r="D186" s="1">
        <f>'PR-RAS'!E190</f>
        <v>0</v>
      </c>
      <c r="E186" s="1">
        <v>0</v>
      </c>
      <c r="F186" s="1">
        <v>0</v>
      </c>
      <c r="G186" s="2">
        <f t="shared" si="0"/>
        <v>884.85500000000002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10842</v>
      </c>
      <c r="D187" s="1">
        <f>'PR-RAS'!E191</f>
        <v>12586.06</v>
      </c>
      <c r="E187" s="1">
        <v>0</v>
      </c>
      <c r="F187" s="1">
        <v>0</v>
      </c>
      <c r="G187" s="2">
        <f t="shared" si="0"/>
        <v>6698.6263199999994</v>
      </c>
      <c r="H187" s="2">
        <f t="shared" si="1"/>
        <v>5.9999999999490683E-2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117408</v>
      </c>
      <c r="D191" s="1">
        <f>'PR-RAS'!E195</f>
        <v>30234.720000000001</v>
      </c>
      <c r="E191" s="1">
        <v>0</v>
      </c>
      <c r="F191" s="1">
        <v>0</v>
      </c>
      <c r="G191" s="2">
        <f t="shared" si="0"/>
        <v>33796.713600000003</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12063</v>
      </c>
      <c r="D192" s="1">
        <f>'PR-RAS'!E196</f>
        <v>24326.03</v>
      </c>
      <c r="E192" s="1">
        <v>0</v>
      </c>
      <c r="F192" s="1">
        <v>0</v>
      </c>
      <c r="G192" s="2">
        <f t="shared" si="0"/>
        <v>11596.57646</v>
      </c>
      <c r="H192" s="2">
        <f t="shared" si="1"/>
        <v>2.9999999998835847E-2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12063</v>
      </c>
      <c r="D206" s="1">
        <f>'PR-RAS'!E210</f>
        <v>24326.03</v>
      </c>
      <c r="E206" s="1">
        <v>0</v>
      </c>
      <c r="F206" s="1">
        <v>0</v>
      </c>
      <c r="G206" s="2">
        <f t="shared" si="0"/>
        <v>12446.587299999999</v>
      </c>
      <c r="H206" s="2">
        <f t="shared" si="1"/>
        <v>2.9999999998835847E-2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12063</v>
      </c>
      <c r="D210" s="1">
        <f>'PR-RAS'!E214</f>
        <v>24326.03</v>
      </c>
      <c r="E210" s="1">
        <v>0</v>
      </c>
      <c r="F210" s="1">
        <v>0</v>
      </c>
      <c r="G210" s="2">
        <f t="shared" si="0"/>
        <v>12689.447539999999</v>
      </c>
      <c r="H210" s="2">
        <f t="shared" si="1"/>
        <v>2.9999999998835847E-2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135000</v>
      </c>
      <c r="D211" s="1">
        <f>'PR-RAS'!E215</f>
        <v>0</v>
      </c>
      <c r="E211" s="1">
        <v>0</v>
      </c>
      <c r="F211" s="1">
        <v>0</v>
      </c>
      <c r="G211" s="2">
        <f t="shared" si="0"/>
        <v>28350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135000</v>
      </c>
      <c r="D212" s="1">
        <f>'PR-RAS'!E216</f>
        <v>0</v>
      </c>
      <c r="E212" s="1">
        <v>0</v>
      </c>
      <c r="F212" s="1">
        <v>0</v>
      </c>
      <c r="G212" s="2">
        <f t="shared" si="0"/>
        <v>28485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135000</v>
      </c>
      <c r="D214" s="1">
        <f>'PR-RAS'!E218</f>
        <v>0</v>
      </c>
      <c r="E214" s="1">
        <v>0</v>
      </c>
      <c r="F214" s="1">
        <v>0</v>
      </c>
      <c r="G214" s="2">
        <f t="shared" si="0"/>
        <v>28755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72589</v>
      </c>
      <c r="D220" s="1">
        <f>'PR-RAS'!E224</f>
        <v>0</v>
      </c>
      <c r="E220" s="1">
        <v>0</v>
      </c>
      <c r="F220" s="1">
        <v>0</v>
      </c>
      <c r="G220" s="2">
        <f t="shared" si="0"/>
        <v>15896.991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72589</v>
      </c>
      <c r="D227" s="1">
        <f>'PR-RAS'!E231</f>
        <v>0</v>
      </c>
      <c r="E227" s="1">
        <v>0</v>
      </c>
      <c r="F227" s="1">
        <v>0</v>
      </c>
      <c r="G227" s="2">
        <f t="shared" si="0"/>
        <v>16405.114000000001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72589</v>
      </c>
      <c r="D228" s="1">
        <f>'PR-RAS'!E232</f>
        <v>0</v>
      </c>
      <c r="E228" s="1">
        <v>0</v>
      </c>
      <c r="F228" s="1">
        <v>0</v>
      </c>
      <c r="G228" s="2">
        <f t="shared" si="0"/>
        <v>16477.703000000001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372222</v>
      </c>
      <c r="D248" s="1">
        <f>'PR-RAS'!E252</f>
        <v>379688</v>
      </c>
      <c r="E248" s="1">
        <v>0</v>
      </c>
      <c r="F248" s="1">
        <v>0</v>
      </c>
      <c r="G248" s="2">
        <f t="shared" si="0"/>
        <v>279504.70600000001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372222</v>
      </c>
      <c r="D255" s="1">
        <f>'PR-RAS'!E259</f>
        <v>379688</v>
      </c>
      <c r="E255" s="1">
        <v>0</v>
      </c>
      <c r="F255" s="1">
        <v>0</v>
      </c>
      <c r="G255" s="2">
        <f t="shared" si="0"/>
        <v>287425.89199999999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130200</v>
      </c>
      <c r="D256" s="1">
        <f>'PR-RAS'!E260</f>
        <v>55200</v>
      </c>
      <c r="E256" s="1">
        <v>0</v>
      </c>
      <c r="F256" s="1">
        <v>0</v>
      </c>
      <c r="G256" s="2">
        <f t="shared" si="0"/>
        <v>61353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242022</v>
      </c>
      <c r="D257" s="1">
        <f>'PR-RAS'!E261</f>
        <v>324488</v>
      </c>
      <c r="E257" s="1">
        <v>0</v>
      </c>
      <c r="F257" s="1">
        <v>0</v>
      </c>
      <c r="G257" s="2">
        <f t="shared" si="0"/>
        <v>228095.48800000001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276478</v>
      </c>
      <c r="D259" s="1">
        <f>'PR-RAS'!E263</f>
        <v>346547.03</v>
      </c>
      <c r="E259" s="1">
        <v>0</v>
      </c>
      <c r="F259" s="1">
        <v>0</v>
      </c>
      <c r="G259" s="2">
        <f t="shared" si="0"/>
        <v>250149.59148000003</v>
      </c>
      <c r="H259" s="2">
        <f t="shared" si="1"/>
        <v>3.0000000027939677E-2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80965</v>
      </c>
      <c r="D260" s="1">
        <f>'PR-RAS'!E264</f>
        <v>119552</v>
      </c>
      <c r="E260" s="1">
        <v>0</v>
      </c>
      <c r="F260" s="1">
        <v>0</v>
      </c>
      <c r="G260" s="2">
        <f t="shared" si="0"/>
        <v>82897.870999999999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80965</v>
      </c>
      <c r="D261" s="1">
        <f>'PR-RAS'!E265</f>
        <v>118231.25</v>
      </c>
      <c r="E261" s="1">
        <v>0</v>
      </c>
      <c r="F261" s="1">
        <v>0</v>
      </c>
      <c r="G261" s="2">
        <f t="shared" si="0"/>
        <v>82531.150000000009</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1320.75</v>
      </c>
      <c r="E262" s="1">
        <v>0</v>
      </c>
      <c r="F262" s="1">
        <v>0</v>
      </c>
      <c r="G262" s="2">
        <f t="shared" si="0"/>
        <v>689.43150000000003</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195513</v>
      </c>
      <c r="D264" s="1">
        <f>'PR-RAS'!E268</f>
        <v>226995.03</v>
      </c>
      <c r="E264" s="1">
        <v>0</v>
      </c>
      <c r="F264" s="1">
        <v>0</v>
      </c>
      <c r="G264" s="2">
        <f t="shared" si="0"/>
        <v>170819.30478000003</v>
      </c>
      <c r="H264" s="2">
        <f t="shared" si="1"/>
        <v>2.9999999998835847E-2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195513</v>
      </c>
      <c r="D265" s="1">
        <f>'PR-RAS'!E269</f>
        <v>226995.03</v>
      </c>
      <c r="E265" s="1">
        <v>0</v>
      </c>
      <c r="F265" s="1">
        <v>0</v>
      </c>
      <c r="G265" s="2">
        <f t="shared" ref="G265:G521" si="8">(B265/1000)*(C265*1+D265*2)</f>
        <v>171468.80784000002</v>
      </c>
      <c r="H265" s="2">
        <f t="shared" ref="H265:H521" si="9">ABS(C265-ROUND(C265,0))+ABS(D265-ROUND(D265,0))</f>
        <v>2.9999999998835847E-2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2422142</v>
      </c>
      <c r="D285" s="1">
        <f>'PR-RAS'!E289</f>
        <v>1703673.34</v>
      </c>
      <c r="E285" s="1">
        <v>0</v>
      </c>
      <c r="F285" s="1">
        <v>0</v>
      </c>
      <c r="G285" s="2">
        <f t="shared" si="8"/>
        <v>1655574.7851199997</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315614</v>
      </c>
      <c r="D286" s="1">
        <f>'PR-RAS'!E290</f>
        <v>1340916.3099999998</v>
      </c>
      <c r="E286" s="1">
        <v>0</v>
      </c>
      <c r="F286" s="1">
        <v>0</v>
      </c>
      <c r="G286" s="2">
        <f t="shared" si="8"/>
        <v>854272.28669999982</v>
      </c>
      <c r="H286" s="2">
        <f t="shared" si="9"/>
        <v>0.30999999982304871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14196750</v>
      </c>
      <c r="D288" s="1">
        <f>'PR-RAS'!E292</f>
        <v>15140804</v>
      </c>
      <c r="E288" s="1">
        <v>0</v>
      </c>
      <c r="F288" s="1">
        <v>0</v>
      </c>
      <c r="G288" s="2">
        <f t="shared" si="8"/>
        <v>12765288.745999999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420206</v>
      </c>
      <c r="D290" s="1">
        <f>'PR-RAS'!E294</f>
        <v>250602</v>
      </c>
      <c r="E290" s="1">
        <v>0</v>
      </c>
      <c r="F290" s="1">
        <v>0</v>
      </c>
      <c r="G290" s="2">
        <f t="shared" si="8"/>
        <v>266287.49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7000</v>
      </c>
      <c r="D291" s="1">
        <f>'PR-RAS'!E295</f>
        <v>2500</v>
      </c>
      <c r="E291" s="1">
        <v>0</v>
      </c>
      <c r="F291" s="1">
        <v>0</v>
      </c>
      <c r="G291" s="2">
        <f t="shared" si="8"/>
        <v>3479.9999999999995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2750509</v>
      </c>
      <c r="D345" s="1">
        <f>'PR-RAS'!E350</f>
        <v>127868.34</v>
      </c>
      <c r="E345" s="1">
        <v>0</v>
      </c>
      <c r="F345" s="1">
        <v>0</v>
      </c>
      <c r="G345" s="2">
        <f t="shared" si="8"/>
        <v>1034148.5139199999</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7588.34</v>
      </c>
      <c r="E346" s="1">
        <v>0</v>
      </c>
      <c r="F346" s="1">
        <v>0</v>
      </c>
      <c r="G346" s="2">
        <f t="shared" si="8"/>
        <v>5235.9546</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7588.34</v>
      </c>
      <c r="E347" s="1">
        <v>0</v>
      </c>
      <c r="F347" s="1">
        <v>0</v>
      </c>
      <c r="G347" s="2">
        <f t="shared" si="8"/>
        <v>5251.1312799999996</v>
      </c>
      <c r="H347" s="2">
        <f t="shared" si="9"/>
        <v>0.34000000000014552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7588.34</v>
      </c>
      <c r="E348" s="1">
        <v>0</v>
      </c>
      <c r="F348" s="1">
        <v>0</v>
      </c>
      <c r="G348" s="2">
        <f t="shared" si="8"/>
        <v>5266.3079600000001</v>
      </c>
      <c r="H348" s="2">
        <f t="shared" si="9"/>
        <v>0.34000000000014552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2746909</v>
      </c>
      <c r="D358" s="1">
        <f>'PR-RAS'!E363</f>
        <v>120280</v>
      </c>
      <c r="E358" s="1">
        <v>0</v>
      </c>
      <c r="F358" s="1">
        <v>0</v>
      </c>
      <c r="G358" s="2">
        <f t="shared" si="8"/>
        <v>1066526.433</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2657806</v>
      </c>
      <c r="D359" s="1">
        <f>'PR-RAS'!E364</f>
        <v>0</v>
      </c>
      <c r="E359" s="1">
        <v>0</v>
      </c>
      <c r="F359" s="1">
        <v>0</v>
      </c>
      <c r="G359" s="2">
        <f t="shared" si="8"/>
        <v>951494.54799999995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2521429</v>
      </c>
      <c r="D362" s="1">
        <f>'PR-RAS'!E367</f>
        <v>0</v>
      </c>
      <c r="E362" s="1">
        <v>0</v>
      </c>
      <c r="F362" s="1">
        <v>0</v>
      </c>
      <c r="G362" s="2">
        <f t="shared" si="8"/>
        <v>910235.86899999995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136377</v>
      </c>
      <c r="D363" s="1">
        <f>'PR-RAS'!E368</f>
        <v>0</v>
      </c>
      <c r="E363" s="1">
        <v>0</v>
      </c>
      <c r="F363" s="1">
        <v>0</v>
      </c>
      <c r="G363" s="2">
        <f t="shared" si="8"/>
        <v>49368.474000000002</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59438</v>
      </c>
      <c r="D364" s="1">
        <f>'PR-RAS'!E369</f>
        <v>16530</v>
      </c>
      <c r="E364" s="1">
        <v>0</v>
      </c>
      <c r="F364" s="1">
        <v>0</v>
      </c>
      <c r="G364" s="2">
        <f t="shared" si="8"/>
        <v>33576.773999999998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12777.5</v>
      </c>
      <c r="E365" s="1">
        <v>0</v>
      </c>
      <c r="F365" s="1">
        <v>0</v>
      </c>
      <c r="G365" s="2">
        <f t="shared" si="8"/>
        <v>9302.02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59438</v>
      </c>
      <c r="D371" s="1">
        <f>'PR-RAS'!E376</f>
        <v>3752.5</v>
      </c>
      <c r="E371" s="1">
        <v>0</v>
      </c>
      <c r="F371" s="1">
        <v>0</v>
      </c>
      <c r="G371" s="2">
        <f t="shared" si="8"/>
        <v>24768.91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29665</v>
      </c>
      <c r="D386" s="1">
        <f>'PR-RAS'!E391</f>
        <v>103750</v>
      </c>
      <c r="E386" s="1">
        <v>0</v>
      </c>
      <c r="F386" s="1">
        <v>0</v>
      </c>
      <c r="G386" s="2">
        <f t="shared" si="8"/>
        <v>91308.525000000009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29665</v>
      </c>
      <c r="D390" s="1">
        <f>'PR-RAS'!E395</f>
        <v>103750</v>
      </c>
      <c r="E390" s="1">
        <v>0</v>
      </c>
      <c r="F390" s="1">
        <v>0</v>
      </c>
      <c r="G390" s="2">
        <f t="shared" si="8"/>
        <v>92257.184999999998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3600</v>
      </c>
      <c r="D397" s="1">
        <f>'PR-RAS'!E402</f>
        <v>0</v>
      </c>
      <c r="E397" s="1">
        <v>0</v>
      </c>
      <c r="F397" s="1">
        <v>0</v>
      </c>
      <c r="G397" s="2">
        <f t="shared" si="8"/>
        <v>1425.6000000000001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3600</v>
      </c>
      <c r="D398" s="1">
        <f>'PR-RAS'!E403</f>
        <v>0</v>
      </c>
      <c r="E398" s="1">
        <v>0</v>
      </c>
      <c r="F398" s="1">
        <v>0</v>
      </c>
      <c r="G398" s="2">
        <f t="shared" si="8"/>
        <v>1429.2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2750509</v>
      </c>
      <c r="D403" s="1">
        <f>'PR-RAS'!E408</f>
        <v>127868.34</v>
      </c>
      <c r="E403" s="1">
        <v>0</v>
      </c>
      <c r="F403" s="1">
        <v>0</v>
      </c>
      <c r="G403" s="2">
        <f t="shared" si="8"/>
        <v>1208510.7633600002</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11320009</v>
      </c>
      <c r="D405" s="1">
        <f>'PR-RAS'!E410</f>
        <v>15471801</v>
      </c>
      <c r="E405" s="1">
        <v>0</v>
      </c>
      <c r="F405" s="1">
        <v>0</v>
      </c>
      <c r="G405" s="2">
        <f t="shared" si="8"/>
        <v>17074498.844000001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2737756</v>
      </c>
      <c r="D407" s="1">
        <f>'PR-RAS'!E412</f>
        <v>3044589.65</v>
      </c>
      <c r="E407" s="1">
        <v>0</v>
      </c>
      <c r="F407" s="1">
        <v>0</v>
      </c>
      <c r="G407" s="2">
        <f t="shared" si="8"/>
        <v>3583735.7318000006</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5172651</v>
      </c>
      <c r="D408" s="1">
        <f>'PR-RAS'!E413</f>
        <v>1831541.6800000002</v>
      </c>
      <c r="E408" s="1">
        <v>0</v>
      </c>
      <c r="F408" s="1">
        <v>0</v>
      </c>
      <c r="G408" s="2">
        <f t="shared" si="8"/>
        <v>3596143.8845199994</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1213047.9699999997</v>
      </c>
      <c r="E409" s="1">
        <v>0</v>
      </c>
      <c r="F409" s="1">
        <v>0</v>
      </c>
      <c r="G409" s="2">
        <f t="shared" si="8"/>
        <v>989847.14351999969</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2434895</v>
      </c>
      <c r="D410" s="1">
        <f>'PR-RAS'!E415</f>
        <v>0</v>
      </c>
      <c r="E410" s="1">
        <v>0</v>
      </c>
      <c r="F410" s="1">
        <v>0</v>
      </c>
      <c r="G410" s="2">
        <f t="shared" si="8"/>
        <v>995872.05499999993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2876741</v>
      </c>
      <c r="D411" s="1">
        <f>'PR-RAS'!E416</f>
        <v>0</v>
      </c>
      <c r="E411" s="1">
        <v>0</v>
      </c>
      <c r="F411" s="1">
        <v>0</v>
      </c>
      <c r="G411" s="2">
        <f t="shared" si="8"/>
        <v>1179463.8099999998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330997</v>
      </c>
      <c r="E412" s="1">
        <v>0</v>
      </c>
      <c r="F412" s="1">
        <v>0</v>
      </c>
      <c r="G412" s="2">
        <f t="shared" si="8"/>
        <v>272079.53399999999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420206</v>
      </c>
      <c r="D413" s="1">
        <f>'PR-RAS'!E418</f>
        <v>250602</v>
      </c>
      <c r="E413" s="1">
        <v>0</v>
      </c>
      <c r="F413" s="1">
        <v>0</v>
      </c>
      <c r="G413" s="2">
        <f t="shared" si="8"/>
        <v>379620.92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2120</v>
      </c>
      <c r="D414" s="1">
        <f>'PR-RAS'!E420</f>
        <v>2120</v>
      </c>
      <c r="E414" s="1">
        <v>0</v>
      </c>
      <c r="F414" s="1">
        <v>0</v>
      </c>
      <c r="G414" s="2">
        <f t="shared" si="8"/>
        <v>2626.68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2120</v>
      </c>
      <c r="D478" s="1">
        <f>'PR-RAS'!E484</f>
        <v>2120</v>
      </c>
      <c r="E478" s="1">
        <v>0</v>
      </c>
      <c r="F478" s="1">
        <v>0</v>
      </c>
      <c r="G478" s="2">
        <f t="shared" si="8"/>
        <v>3033.72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2120</v>
      </c>
      <c r="D501" s="1">
        <f>'PR-RAS'!E507</f>
        <v>2120</v>
      </c>
      <c r="E501" s="1">
        <v>0</v>
      </c>
      <c r="F501" s="1">
        <v>0</v>
      </c>
      <c r="G501" s="2">
        <f t="shared" si="8"/>
        <v>3180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2120</v>
      </c>
      <c r="D502" s="1">
        <f>'PR-RAS'!E508</f>
        <v>2120</v>
      </c>
      <c r="E502" s="1">
        <v>0</v>
      </c>
      <c r="F502" s="1">
        <v>0</v>
      </c>
      <c r="G502" s="2">
        <f t="shared" si="8"/>
        <v>3186.36</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2120</v>
      </c>
      <c r="D522" s="1">
        <f>'PR-RAS'!E528</f>
        <v>2120</v>
      </c>
      <c r="E522" s="1">
        <v>0</v>
      </c>
      <c r="F522" s="1">
        <v>0</v>
      </c>
      <c r="G522" s="2">
        <f t="shared" ref="G522:G809" si="10">(B522/1000)*(C522*1+D522*2)</f>
        <v>3313.56</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2120</v>
      </c>
      <c r="D587" s="1">
        <f>'PR-RAS'!E593</f>
        <v>2120</v>
      </c>
      <c r="E587" s="1">
        <v>0</v>
      </c>
      <c r="F587" s="1">
        <v>0</v>
      </c>
      <c r="G587" s="2">
        <f t="shared" si="10"/>
        <v>3726.9599999999996</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2120</v>
      </c>
      <c r="D611" s="1">
        <f>'PR-RAS'!E617</f>
        <v>2120</v>
      </c>
      <c r="E611" s="1">
        <v>0</v>
      </c>
      <c r="F611" s="1">
        <v>0</v>
      </c>
      <c r="G611" s="2">
        <f t="shared" si="10"/>
        <v>3879.6</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2120</v>
      </c>
      <c r="D612" s="1">
        <f>'PR-RAS'!E618</f>
        <v>2120</v>
      </c>
      <c r="E612" s="1">
        <v>0</v>
      </c>
      <c r="F612" s="1">
        <v>0</v>
      </c>
      <c r="G612" s="2">
        <f t="shared" si="10"/>
        <v>3885.96</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178086</v>
      </c>
      <c r="D631" s="1">
        <f>'PR-RAS'!E637</f>
        <v>0</v>
      </c>
      <c r="E631" s="1">
        <v>0</v>
      </c>
      <c r="F631" s="1">
        <v>0</v>
      </c>
      <c r="G631" s="2">
        <f t="shared" si="10"/>
        <v>112194.18000000001</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2739876</v>
      </c>
      <c r="D633" s="1">
        <f>'PR-RAS'!E639</f>
        <v>3046709.65</v>
      </c>
      <c r="E633" s="1">
        <v>0</v>
      </c>
      <c r="F633" s="1">
        <v>0</v>
      </c>
      <c r="G633" s="2">
        <f t="shared" si="10"/>
        <v>5582642.6296000006</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5174771</v>
      </c>
      <c r="D634" s="1">
        <f>'PR-RAS'!E640</f>
        <v>1833661.6800000002</v>
      </c>
      <c r="E634" s="1">
        <v>0</v>
      </c>
      <c r="F634" s="1">
        <v>0</v>
      </c>
      <c r="G634" s="2">
        <f t="shared" si="10"/>
        <v>5597045.7298799995</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1213047.9699999997</v>
      </c>
      <c r="E635" s="1">
        <v>0</v>
      </c>
      <c r="F635" s="1">
        <v>0</v>
      </c>
      <c r="G635" s="2">
        <f t="shared" si="10"/>
        <v>1538144.8259599996</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2434895</v>
      </c>
      <c r="D636" s="1">
        <f>'PR-RAS'!E642</f>
        <v>0</v>
      </c>
      <c r="E636" s="1">
        <v>0</v>
      </c>
      <c r="F636" s="1">
        <v>0</v>
      </c>
      <c r="G636" s="2">
        <f t="shared" si="10"/>
        <v>1546158.325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3054827</v>
      </c>
      <c r="D637" s="1">
        <f>'PR-RAS'!E643</f>
        <v>0</v>
      </c>
      <c r="E637" s="1">
        <v>0</v>
      </c>
      <c r="F637" s="1">
        <v>0</v>
      </c>
      <c r="G637" s="2">
        <f t="shared" si="10"/>
        <v>1942869.9720000001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330997</v>
      </c>
      <c r="E638" s="1">
        <v>0</v>
      </c>
      <c r="F638" s="1">
        <v>0</v>
      </c>
      <c r="G638" s="2">
        <f t="shared" si="10"/>
        <v>421690.17800000001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619932</v>
      </c>
      <c r="D639" s="1">
        <f>'PR-RAS'!E645</f>
        <v>882050.96999999974</v>
      </c>
      <c r="E639" s="1">
        <v>0</v>
      </c>
      <c r="F639" s="1">
        <v>0</v>
      </c>
      <c r="G639" s="2">
        <f t="shared" si="10"/>
        <v>1521013.6537199996</v>
      </c>
      <c r="H639" s="2">
        <f t="shared" si="11"/>
        <v>3.0000000260770321E-2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3387648</v>
      </c>
      <c r="D642" s="1">
        <f>'PR-RAS'!E649</f>
        <v>214493.66</v>
      </c>
      <c r="E642" s="1">
        <v>0</v>
      </c>
      <c r="F642" s="1">
        <v>0</v>
      </c>
      <c r="G642" s="2">
        <f t="shared" si="10"/>
        <v>2446463.2401199997</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2988408</v>
      </c>
      <c r="D643" s="1">
        <f>'PR-RAS'!E650</f>
        <v>3291680.7</v>
      </c>
      <c r="E643" s="1">
        <v>0</v>
      </c>
      <c r="F643" s="1">
        <v>0</v>
      </c>
      <c r="G643" s="2">
        <f t="shared" si="10"/>
        <v>6145075.9548000004</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5456304</v>
      </c>
      <c r="D644" s="1">
        <f>'PR-RAS'!E651</f>
        <v>2559264.83</v>
      </c>
      <c r="E644" s="1">
        <v>0</v>
      </c>
      <c r="F644" s="1">
        <v>0</v>
      </c>
      <c r="G644" s="2">
        <f t="shared" si="10"/>
        <v>6799618.0433800006</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919752</v>
      </c>
      <c r="D645" s="1">
        <f>'PR-RAS'!E652</f>
        <v>946909.53000000026</v>
      </c>
      <c r="E645" s="1">
        <v>0</v>
      </c>
      <c r="F645" s="1">
        <v>0</v>
      </c>
      <c r="G645" s="2">
        <f t="shared" si="10"/>
        <v>1811939.7626400003</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12</v>
      </c>
      <c r="E646" s="1">
        <v>0</v>
      </c>
      <c r="F646" s="1">
        <v>0</v>
      </c>
      <c r="G646" s="2">
        <f t="shared" si="10"/>
        <v>23.22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3</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140746</v>
      </c>
      <c r="D654" s="1">
        <f>'PR-RAS'!E661</f>
        <v>154030.38</v>
      </c>
      <c r="E654" s="1">
        <v>0</v>
      </c>
      <c r="F654" s="1">
        <v>0</v>
      </c>
      <c r="G654" s="2">
        <f t="shared" si="10"/>
        <v>293070.81427999999</v>
      </c>
      <c r="H654" s="2">
        <f t="shared" si="11"/>
        <v>0.38000000000465661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30947</v>
      </c>
      <c r="D655" s="1">
        <f>'PR-RAS'!E662</f>
        <v>1067.32</v>
      </c>
      <c r="E655" s="1">
        <v>0</v>
      </c>
      <c r="F655" s="1">
        <v>0</v>
      </c>
      <c r="G655" s="2">
        <f t="shared" si="10"/>
        <v>21635.39256</v>
      </c>
      <c r="H655" s="2">
        <f t="shared" si="11"/>
        <v>0.31999999999993634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500000</v>
      </c>
      <c r="D659" s="1">
        <f>'PR-RAS'!E666</f>
        <v>0</v>
      </c>
      <c r="E659" s="1">
        <v>0</v>
      </c>
      <c r="F659" s="1">
        <v>0</v>
      </c>
      <c r="G659" s="2">
        <f t="shared" si="10"/>
        <v>329000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83133</v>
      </c>
      <c r="D689" s="1">
        <f>'PR-RAS'!E696</f>
        <v>217375.9</v>
      </c>
      <c r="E689" s="1">
        <v>0</v>
      </c>
      <c r="F689" s="1">
        <v>0</v>
      </c>
      <c r="G689" s="2">
        <f t="shared" si="10"/>
        <v>356304.74239999999</v>
      </c>
      <c r="H689" s="2">
        <f t="shared" si="11"/>
        <v>0.10000000000582077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182037.5</v>
      </c>
      <c r="E690" s="1">
        <v>0</v>
      </c>
      <c r="F690" s="1">
        <v>0</v>
      </c>
      <c r="G690" s="2">
        <f t="shared" si="10"/>
        <v>250847.67499999999</v>
      </c>
      <c r="H690" s="2">
        <f t="shared" si="11"/>
        <v>0.5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16700</v>
      </c>
      <c r="D711" s="1">
        <f>'PR-RAS'!E718</f>
        <v>3006</v>
      </c>
      <c r="E711" s="1">
        <v>0</v>
      </c>
      <c r="F711" s="1">
        <v>0</v>
      </c>
      <c r="G711" s="2">
        <f t="shared" si="10"/>
        <v>16125.519999999999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16972</v>
      </c>
      <c r="D715" s="1">
        <f>'PR-RAS'!E722</f>
        <v>16291</v>
      </c>
      <c r="E715" s="1">
        <v>0</v>
      </c>
      <c r="F715" s="1">
        <v>0</v>
      </c>
      <c r="G715" s="2">
        <f t="shared" si="10"/>
        <v>35381.555999999997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30239</v>
      </c>
      <c r="D716" s="1">
        <f>'PR-RAS'!E723</f>
        <v>22679</v>
      </c>
      <c r="E716" s="1">
        <v>0</v>
      </c>
      <c r="F716" s="1">
        <v>0</v>
      </c>
      <c r="G716" s="2">
        <f t="shared" si="10"/>
        <v>54051.854999999996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67766</v>
      </c>
      <c r="D718" s="1">
        <f>'PR-RAS'!E725</f>
        <v>43725.72</v>
      </c>
      <c r="E718" s="1">
        <v>0</v>
      </c>
      <c r="F718" s="1">
        <v>0</v>
      </c>
      <c r="G718" s="2">
        <f t="shared" si="10"/>
        <v>111290.90448</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72589</v>
      </c>
      <c r="D757" s="1">
        <f>'PR-RAS'!E764</f>
        <v>0</v>
      </c>
      <c r="E757" s="1">
        <v>0</v>
      </c>
      <c r="F757" s="1">
        <v>0</v>
      </c>
      <c r="G757" s="2">
        <f t="shared" si="10"/>
        <v>54877.284</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57400</v>
      </c>
      <c r="D811" s="1">
        <f>'PR-RAS'!E818</f>
        <v>0</v>
      </c>
      <c r="E811" s="1">
        <v>0</v>
      </c>
      <c r="F811" s="1">
        <v>0</v>
      </c>
      <c r="G811" s="2">
        <f t="shared" si="18"/>
        <v>46494</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72800</v>
      </c>
      <c r="D812" s="1">
        <f>'PR-RAS'!E819</f>
        <v>55200</v>
      </c>
      <c r="E812" s="1">
        <v>0</v>
      </c>
      <c r="F812" s="1">
        <v>0</v>
      </c>
      <c r="G812" s="2">
        <f t="shared" si="18"/>
        <v>148575.20000000001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5904</v>
      </c>
      <c r="D817" s="1">
        <f>'PR-RAS'!E824</f>
        <v>3483</v>
      </c>
      <c r="E817" s="1">
        <v>0</v>
      </c>
      <c r="F817" s="1">
        <v>0</v>
      </c>
      <c r="G817" s="2">
        <f t="shared" si="18"/>
        <v>10501.92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236118</v>
      </c>
      <c r="D821" s="1">
        <f>'PR-RAS'!E828</f>
        <v>321005</v>
      </c>
      <c r="E821" s="1">
        <v>0</v>
      </c>
      <c r="F821" s="1">
        <v>0</v>
      </c>
      <c r="G821" s="2">
        <f t="shared" si="18"/>
        <v>720064.96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2120</v>
      </c>
      <c r="D893" s="1">
        <f>'PR-RAS'!E900</f>
        <v>2120</v>
      </c>
      <c r="E893" s="1">
        <v>0</v>
      </c>
      <c r="F893" s="1">
        <v>0</v>
      </c>
      <c r="G893" s="2">
        <f t="shared" si="18"/>
        <v>5673.12</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2120</v>
      </c>
      <c r="D961" s="1">
        <f>'PR-RAS'!E968</f>
        <v>2120</v>
      </c>
      <c r="E961" s="1">
        <v>0</v>
      </c>
      <c r="F961" s="1">
        <v>0</v>
      </c>
      <c r="G961" s="2">
        <f t="shared" si="18"/>
        <v>6105.5999999999995</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723033.45</v>
      </c>
      <c r="D1480" s="6"/>
      <c r="E1480" s="6">
        <v>0</v>
      </c>
      <c r="F1480" s="6">
        <v>0</v>
      </c>
      <c r="G1480" s="7">
        <f t="shared" ref="G1480:G1580" si="34">B1480/1000*C1480</f>
        <v>723.03345000000002</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1844813.56</v>
      </c>
      <c r="D1481" s="1">
        <v>0</v>
      </c>
      <c r="E1481" s="1">
        <v>0</v>
      </c>
      <c r="F1481" s="1">
        <v>0</v>
      </c>
      <c r="G1481" s="2">
        <f t="shared" si="34"/>
        <v>3689.6271200000001</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1704133.56</v>
      </c>
      <c r="D1483" s="1">
        <v>0</v>
      </c>
      <c r="E1483" s="1">
        <v>0</v>
      </c>
      <c r="F1483" s="1">
        <v>0</v>
      </c>
      <c r="G1483" s="2">
        <f t="shared" si="34"/>
        <v>6816.53424</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189488.94</v>
      </c>
      <c r="D1484" s="1">
        <v>0</v>
      </c>
      <c r="E1484" s="1">
        <v>0</v>
      </c>
      <c r="F1484" s="1">
        <v>0</v>
      </c>
      <c r="G1484" s="2">
        <f t="shared" si="34"/>
        <v>947.44470000000001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968294.62</v>
      </c>
      <c r="D1485" s="1">
        <v>0</v>
      </c>
      <c r="E1485" s="1">
        <v>0</v>
      </c>
      <c r="F1485" s="1">
        <v>0</v>
      </c>
      <c r="G1485" s="2">
        <f t="shared" si="34"/>
        <v>5809.7677199999998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307988</v>
      </c>
      <c r="D1489" s="1">
        <v>0</v>
      </c>
      <c r="E1489" s="1">
        <v>0</v>
      </c>
      <c r="F1489" s="1">
        <v>0</v>
      </c>
      <c r="G1489" s="2">
        <f t="shared" si="34"/>
        <v>3079.88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238362</v>
      </c>
      <c r="D1491" s="1">
        <v>0</v>
      </c>
      <c r="E1491" s="1">
        <v>0</v>
      </c>
      <c r="F1491" s="1">
        <v>0</v>
      </c>
      <c r="G1491" s="2">
        <f t="shared" si="34"/>
        <v>2860.3440000000001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140680</v>
      </c>
      <c r="D1492" s="1">
        <v>0</v>
      </c>
      <c r="E1492" s="1">
        <v>0</v>
      </c>
      <c r="F1492" s="1">
        <v>0</v>
      </c>
      <c r="G1492" s="2">
        <f t="shared" si="34"/>
        <v>1828.84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2310998.3600000003</v>
      </c>
      <c r="D1499" s="1">
        <v>0</v>
      </c>
      <c r="E1499" s="1">
        <v>0</v>
      </c>
      <c r="F1499" s="1">
        <v>0</v>
      </c>
      <c r="G1499" s="2">
        <f t="shared" si="34"/>
        <v>46219.967200000006</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1881039.36</v>
      </c>
      <c r="D1501" s="1">
        <v>0</v>
      </c>
      <c r="E1501" s="1">
        <v>0</v>
      </c>
      <c r="F1501" s="1">
        <v>0</v>
      </c>
      <c r="G1501" s="2">
        <f t="shared" si="34"/>
        <v>41382.865919999997</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232228.24</v>
      </c>
      <c r="D1502" s="1">
        <v>0</v>
      </c>
      <c r="E1502" s="1">
        <v>0</v>
      </c>
      <c r="F1502" s="1">
        <v>0</v>
      </c>
      <c r="G1502" s="2">
        <f t="shared" si="34"/>
        <v>5341.2495199999994</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1095142.02</v>
      </c>
      <c r="D1503" s="1">
        <v>0</v>
      </c>
      <c r="E1503" s="1">
        <v>0</v>
      </c>
      <c r="F1503" s="1">
        <v>0</v>
      </c>
      <c r="G1503" s="2">
        <f t="shared" si="34"/>
        <v>26283.408480000002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305638</v>
      </c>
      <c r="D1507" s="1">
        <v>0</v>
      </c>
      <c r="E1507" s="1">
        <v>0</v>
      </c>
      <c r="F1507" s="1">
        <v>0</v>
      </c>
      <c r="G1507" s="2">
        <f t="shared" si="34"/>
        <v>8557.8639999999996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5000</v>
      </c>
      <c r="D1508" s="1">
        <v>0</v>
      </c>
      <c r="E1508" s="1">
        <v>0</v>
      </c>
      <c r="F1508" s="1">
        <v>0</v>
      </c>
      <c r="G1508" s="2">
        <f t="shared" si="34"/>
        <v>145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243031.1</v>
      </c>
      <c r="D1509" s="1">
        <v>0</v>
      </c>
      <c r="E1509" s="1">
        <v>0</v>
      </c>
      <c r="F1509" s="1">
        <v>0</v>
      </c>
      <c r="G1509" s="2">
        <f t="shared" si="34"/>
        <v>7290.933</v>
      </c>
      <c r="H1509" s="2">
        <f t="shared" si="35"/>
        <v>0.10000000000582077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147660</v>
      </c>
      <c r="D1510" s="1">
        <v>0</v>
      </c>
      <c r="E1510" s="1">
        <v>0</v>
      </c>
      <c r="F1510" s="1">
        <v>0</v>
      </c>
      <c r="G1510" s="2">
        <f t="shared" si="34"/>
        <v>4577.46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282299</v>
      </c>
      <c r="D1511" s="1">
        <v>0</v>
      </c>
      <c r="E1511" s="1">
        <v>0</v>
      </c>
      <c r="F1511" s="1">
        <v>0</v>
      </c>
      <c r="G1511" s="2">
        <f t="shared" si="34"/>
        <v>9033.5679999999993</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282299</v>
      </c>
      <c r="D1515" s="1">
        <v>0</v>
      </c>
      <c r="E1515" s="1">
        <v>0</v>
      </c>
      <c r="F1515" s="1">
        <v>0</v>
      </c>
      <c r="G1515" s="2">
        <f t="shared" si="34"/>
        <v>10162.763999999999</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256848.64999999944</v>
      </c>
      <c r="D1517" s="1">
        <v>0</v>
      </c>
      <c r="E1517" s="1">
        <v>0</v>
      </c>
      <c r="F1517" s="1">
        <v>0</v>
      </c>
      <c r="G1517" s="2">
        <f t="shared" si="34"/>
        <v>9760.2486999999783</v>
      </c>
      <c r="H1517" s="2">
        <f t="shared" si="35"/>
        <v>0.35000000055879354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256848.65</v>
      </c>
      <c r="D1576" s="1">
        <v>0</v>
      </c>
      <c r="E1576" s="1">
        <v>0</v>
      </c>
      <c r="F1576" s="1">
        <v>0</v>
      </c>
      <c r="G1576" s="2">
        <f t="shared" si="34"/>
        <v>24914.319050000002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218758.65</v>
      </c>
      <c r="D1578" s="1">
        <v>0</v>
      </c>
      <c r="E1578" s="1">
        <v>0</v>
      </c>
      <c r="F1578" s="1">
        <v>0</v>
      </c>
      <c r="G1578" s="2">
        <f t="shared" si="34"/>
        <v>21657.106350000002</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38090</v>
      </c>
      <c r="D1579" s="1">
        <v>0</v>
      </c>
      <c r="E1579" s="1">
        <v>0</v>
      </c>
      <c r="F1579" s="1">
        <v>0</v>
      </c>
      <c r="G1579" s="2">
        <f t="shared" si="34"/>
        <v>3809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26985</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v>22</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2737756</v>
      </c>
      <c r="I16" s="206">
        <f>'PR-RAS'!E6</f>
        <v>3044589.65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2422142</v>
      </c>
      <c r="I17" s="206">
        <f>'PR-RAS'!E151</f>
        <v>1703673.34</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619932</v>
      </c>
      <c r="I18" s="206">
        <f>'PR-RAS'!E645</f>
        <v>882050.96999999974</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723033.45</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256848.64999999944</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256848.65</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6" zoomScaleNormal="100" workbookViewId="0">
      <selection activeCell="E729" sqref="E72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2737756</v>
      </c>
      <c r="E6" s="56">
        <f>E7+E44+E50+E82+E106+E124+E133+E139</f>
        <v>3044589.65</v>
      </c>
      <c r="F6" s="57">
        <f t="shared" ref="F6:F131" si="0">IF(D6&lt;&gt;0,IF(E6/D6&gt;=100,"&gt;&gt;100",E6/D6*100),"-")</f>
        <v>111.20748708066021</v>
      </c>
    </row>
    <row r="7" spans="1:25" ht="12.75" customHeight="1" x14ac:dyDescent="0.2">
      <c r="A7" s="54">
        <v>61</v>
      </c>
      <c r="B7" s="88" t="s">
        <v>56</v>
      </c>
      <c r="C7" s="55" t="s">
        <v>57</v>
      </c>
      <c r="D7" s="56">
        <f t="shared" ref="D7:E7" si="1">D8+D17+D23+D29+D37+D40</f>
        <v>1276481</v>
      </c>
      <c r="E7" s="56">
        <f t="shared" si="1"/>
        <v>1403819.6400000001</v>
      </c>
      <c r="F7" s="57">
        <f t="shared" si="0"/>
        <v>109.97575678760595</v>
      </c>
    </row>
    <row r="8" spans="1:25" ht="12.75" customHeight="1" x14ac:dyDescent="0.2">
      <c r="A8" s="54">
        <v>611</v>
      </c>
      <c r="B8" s="88" t="s">
        <v>58</v>
      </c>
      <c r="C8" s="55" t="s">
        <v>59</v>
      </c>
      <c r="D8" s="56">
        <f t="shared" ref="D8:E8" si="2">SUM(D9:D14)-D15-D16</f>
        <v>1083232</v>
      </c>
      <c r="E8" s="56">
        <f t="shared" si="2"/>
        <v>1345116.54</v>
      </c>
      <c r="F8" s="57">
        <f t="shared" si="0"/>
        <v>124.17621894478745</v>
      </c>
    </row>
    <row r="9" spans="1:25" ht="12.75" customHeight="1" x14ac:dyDescent="0.2">
      <c r="A9" s="54">
        <v>6111</v>
      </c>
      <c r="B9" s="88" t="s">
        <v>60</v>
      </c>
      <c r="C9" s="55" t="s">
        <v>61</v>
      </c>
      <c r="D9" s="284">
        <v>1083232</v>
      </c>
      <c r="E9" s="284">
        <v>1344420.54</v>
      </c>
      <c r="F9" s="57">
        <f t="shared" si="0"/>
        <v>124.11196678089273</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v>696</v>
      </c>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189549</v>
      </c>
      <c r="E23" s="56">
        <f t="shared" si="4"/>
        <v>45808.119999999995</v>
      </c>
      <c r="F23" s="57">
        <f t="shared" si="0"/>
        <v>24.166901434457579</v>
      </c>
    </row>
    <row r="24" spans="1:6" ht="12.75" customHeight="1" x14ac:dyDescent="0.2">
      <c r="A24" s="54">
        <v>6131</v>
      </c>
      <c r="B24" s="88" t="s">
        <v>90</v>
      </c>
      <c r="C24" s="55" t="s">
        <v>91</v>
      </c>
      <c r="D24" s="284">
        <v>11229</v>
      </c>
      <c r="E24" s="284">
        <v>17174.599999999999</v>
      </c>
      <c r="F24" s="57">
        <f t="shared" si="0"/>
        <v>152.94861519280434</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v>178320</v>
      </c>
      <c r="E27" s="284">
        <v>28633.52</v>
      </c>
      <c r="F27" s="57">
        <f t="shared" si="0"/>
        <v>16.057379991027368</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3700</v>
      </c>
      <c r="E29" s="56">
        <f t="shared" si="5"/>
        <v>12894.98</v>
      </c>
      <c r="F29" s="57">
        <f t="shared" si="0"/>
        <v>348.51297297297299</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v>3700</v>
      </c>
      <c r="E31" s="284">
        <v>12894.98</v>
      </c>
      <c r="F31" s="57">
        <f t="shared" si="0"/>
        <v>348.51297297297299</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754826</v>
      </c>
      <c r="E50" s="60">
        <f>E51+E54+E59+E62+E65+E68+E71+E74+E77</f>
        <v>554511.10000000009</v>
      </c>
      <c r="F50" s="57">
        <f t="shared" si="0"/>
        <v>73.462109148333525</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671693</v>
      </c>
      <c r="E59" s="56">
        <f t="shared" si="12"/>
        <v>155097.70000000001</v>
      </c>
      <c r="F59" s="57">
        <f t="shared" si="0"/>
        <v>23.090563695021388</v>
      </c>
    </row>
    <row r="60" spans="1:6" ht="24" x14ac:dyDescent="0.2">
      <c r="A60" s="54">
        <v>6331</v>
      </c>
      <c r="B60" s="100" t="s">
        <v>162</v>
      </c>
      <c r="C60" s="55" t="s">
        <v>163</v>
      </c>
      <c r="D60" s="284">
        <v>171693</v>
      </c>
      <c r="E60" s="284">
        <v>155097.70000000001</v>
      </c>
      <c r="F60" s="57">
        <f t="shared" si="0"/>
        <v>90.334317648360738</v>
      </c>
    </row>
    <row r="61" spans="1:6" ht="24" x14ac:dyDescent="0.2">
      <c r="A61" s="54">
        <v>6332</v>
      </c>
      <c r="B61" s="100" t="s">
        <v>164</v>
      </c>
      <c r="C61" s="55" t="s">
        <v>165</v>
      </c>
      <c r="D61" s="284">
        <v>500000</v>
      </c>
      <c r="E61" s="284"/>
      <c r="F61" s="57">
        <f t="shared" si="0"/>
        <v>0</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0</v>
      </c>
      <c r="E68" s="56">
        <f t="shared" si="15"/>
        <v>0</v>
      </c>
      <c r="F68" s="57" t="str">
        <f t="shared" si="0"/>
        <v>-</v>
      </c>
    </row>
    <row r="69" spans="1:6" ht="12.75" customHeight="1" x14ac:dyDescent="0.2">
      <c r="A69" s="54" t="s">
        <v>180</v>
      </c>
      <c r="B69" s="88" t="s">
        <v>181</v>
      </c>
      <c r="C69" s="55" t="s">
        <v>180</v>
      </c>
      <c r="D69" s="284"/>
      <c r="E69" s="284"/>
      <c r="F69" s="57" t="str">
        <f t="shared" si="0"/>
        <v>-</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83133</v>
      </c>
      <c r="E74" s="56">
        <f t="shared" si="17"/>
        <v>399413.4</v>
      </c>
      <c r="F74" s="57">
        <f t="shared" si="0"/>
        <v>480.45108440691422</v>
      </c>
    </row>
    <row r="75" spans="1:6" ht="12.75" customHeight="1" x14ac:dyDescent="0.2">
      <c r="A75" s="54" t="s">
        <v>192</v>
      </c>
      <c r="B75" s="88" t="s">
        <v>193</v>
      </c>
      <c r="C75" s="55" t="s">
        <v>192</v>
      </c>
      <c r="D75" s="284">
        <v>83133</v>
      </c>
      <c r="E75" s="284">
        <v>399413.4</v>
      </c>
      <c r="F75" s="57">
        <f t="shared" si="0"/>
        <v>480.45108440691422</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170541</v>
      </c>
      <c r="E82" s="56">
        <f t="shared" si="19"/>
        <v>397601.4</v>
      </c>
      <c r="F82" s="57">
        <f t="shared" si="0"/>
        <v>233.14123876369908</v>
      </c>
    </row>
    <row r="83" spans="1:6" ht="12.75" customHeight="1" x14ac:dyDescent="0.2">
      <c r="A83" s="54">
        <v>641</v>
      </c>
      <c r="B83" s="88" t="s">
        <v>208</v>
      </c>
      <c r="C83" s="55" t="s">
        <v>209</v>
      </c>
      <c r="D83" s="56">
        <f t="shared" ref="D83:E83" si="20">SUM(D84:D90)</f>
        <v>335</v>
      </c>
      <c r="E83" s="56">
        <f t="shared" si="20"/>
        <v>17.78</v>
      </c>
      <c r="F83" s="57">
        <f t="shared" si="0"/>
        <v>5.3074626865671641</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335</v>
      </c>
      <c r="E85" s="284">
        <v>17.78</v>
      </c>
      <c r="F85" s="57">
        <f t="shared" si="0"/>
        <v>5.3074626865671641</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170206</v>
      </c>
      <c r="E91" s="56">
        <f t="shared" si="21"/>
        <v>397583.62</v>
      </c>
      <c r="F91" s="57">
        <f t="shared" si="0"/>
        <v>233.58966193906207</v>
      </c>
    </row>
    <row r="92" spans="1:6" ht="12.75" customHeight="1" x14ac:dyDescent="0.2">
      <c r="A92" s="54">
        <v>6421</v>
      </c>
      <c r="B92" s="88" t="s">
        <v>226</v>
      </c>
      <c r="C92" s="55" t="s">
        <v>227</v>
      </c>
      <c r="D92" s="284"/>
      <c r="E92" s="284">
        <v>10300</v>
      </c>
      <c r="F92" s="57" t="str">
        <f t="shared" si="0"/>
        <v>-</v>
      </c>
    </row>
    <row r="93" spans="1:6" ht="12.75" customHeight="1" x14ac:dyDescent="0.2">
      <c r="A93" s="54">
        <v>6422</v>
      </c>
      <c r="B93" s="88" t="s">
        <v>228</v>
      </c>
      <c r="C93" s="55" t="s">
        <v>229</v>
      </c>
      <c r="D93" s="284">
        <v>98580</v>
      </c>
      <c r="E93" s="284">
        <v>104280</v>
      </c>
      <c r="F93" s="57">
        <f t="shared" si="0"/>
        <v>105.78210590383446</v>
      </c>
    </row>
    <row r="94" spans="1:6" ht="12.75" customHeight="1" x14ac:dyDescent="0.2">
      <c r="A94" s="54">
        <v>6423</v>
      </c>
      <c r="B94" s="88" t="s">
        <v>230</v>
      </c>
      <c r="C94" s="55" t="s">
        <v>231</v>
      </c>
      <c r="D94" s="284">
        <v>39658</v>
      </c>
      <c r="E94" s="284">
        <v>280710.06</v>
      </c>
      <c r="F94" s="57">
        <f t="shared" si="0"/>
        <v>707.82707146099153</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v>31968</v>
      </c>
      <c r="E97" s="284">
        <v>2293.56</v>
      </c>
      <c r="F97" s="57">
        <f t="shared" si="0"/>
        <v>7.1745495495495497</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519298</v>
      </c>
      <c r="E106" s="56">
        <f t="shared" si="23"/>
        <v>661055.24</v>
      </c>
      <c r="F106" s="57">
        <f t="shared" si="0"/>
        <v>127.2978598030418</v>
      </c>
    </row>
    <row r="107" spans="1:6" ht="12.75" customHeight="1" x14ac:dyDescent="0.2">
      <c r="A107" s="54">
        <v>651</v>
      </c>
      <c r="B107" s="88" t="s">
        <v>256</v>
      </c>
      <c r="C107" s="55" t="s">
        <v>257</v>
      </c>
      <c r="D107" s="56">
        <f t="shared" ref="D107:E107" si="24">SUM(D108:D111)</f>
        <v>288</v>
      </c>
      <c r="E107" s="56">
        <f t="shared" si="24"/>
        <v>0</v>
      </c>
      <c r="F107" s="57">
        <f t="shared" si="0"/>
        <v>0</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v>288</v>
      </c>
      <c r="E110" s="284"/>
      <c r="F110" s="57">
        <f t="shared" si="0"/>
        <v>0</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15610</v>
      </c>
      <c r="E112" s="56">
        <f t="shared" si="25"/>
        <v>26355.200000000001</v>
      </c>
      <c r="F112" s="57">
        <f t="shared" si="0"/>
        <v>168.83536194746958</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15610</v>
      </c>
      <c r="E117" s="284">
        <v>26355.200000000001</v>
      </c>
      <c r="F117" s="57">
        <f t="shared" si="0"/>
        <v>168.83536194746958</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503400</v>
      </c>
      <c r="E120" s="56">
        <f t="shared" si="26"/>
        <v>634700.04</v>
      </c>
      <c r="F120" s="57">
        <f t="shared" si="0"/>
        <v>126.08264600715138</v>
      </c>
    </row>
    <row r="121" spans="1:6" ht="12.75" customHeight="1" x14ac:dyDescent="0.2">
      <c r="A121" s="54">
        <v>6531</v>
      </c>
      <c r="B121" s="88" t="s">
        <v>284</v>
      </c>
      <c r="C121" s="55" t="s">
        <v>285</v>
      </c>
      <c r="D121" s="284">
        <v>2621</v>
      </c>
      <c r="E121" s="284">
        <v>55390.78</v>
      </c>
      <c r="F121" s="57">
        <f t="shared" si="0"/>
        <v>2113.345288057993</v>
      </c>
    </row>
    <row r="122" spans="1:6" ht="12.75" customHeight="1" x14ac:dyDescent="0.2">
      <c r="A122" s="54">
        <v>6532</v>
      </c>
      <c r="B122" s="88" t="s">
        <v>286</v>
      </c>
      <c r="C122" s="55" t="s">
        <v>287</v>
      </c>
      <c r="D122" s="284">
        <v>500779</v>
      </c>
      <c r="E122" s="284">
        <v>579309.26</v>
      </c>
      <c r="F122" s="57">
        <f t="shared" si="0"/>
        <v>115.68162003598394</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16610</v>
      </c>
      <c r="E124" s="56">
        <f t="shared" si="27"/>
        <v>27602.27</v>
      </c>
      <c r="F124" s="57">
        <f t="shared" si="0"/>
        <v>166.17862733293197</v>
      </c>
    </row>
    <row r="125" spans="1:6" ht="12.75" customHeight="1" x14ac:dyDescent="0.2">
      <c r="A125" s="54">
        <v>661</v>
      </c>
      <c r="B125" s="100" t="s">
        <v>292</v>
      </c>
      <c r="C125" s="55" t="s">
        <v>293</v>
      </c>
      <c r="D125" s="56">
        <f t="shared" ref="D125:E125" si="28">SUM(D126:D127)</f>
        <v>16610</v>
      </c>
      <c r="E125" s="56">
        <f t="shared" si="28"/>
        <v>27602.27</v>
      </c>
      <c r="F125" s="57">
        <f t="shared" si="0"/>
        <v>166.17862733293197</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16610</v>
      </c>
      <c r="E127" s="284">
        <v>27602.27</v>
      </c>
      <c r="F127" s="57">
        <f t="shared" si="0"/>
        <v>166.17862733293197</v>
      </c>
    </row>
    <row r="128" spans="1:6" ht="24"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0</v>
      </c>
      <c r="E133" s="56">
        <f t="shared" si="30"/>
        <v>0</v>
      </c>
      <c r="F133" s="57" t="str">
        <f t="shared" ref="F133:F223" si="31">IF(D133&lt;&gt;0,IF(E133/D133&gt;=100,"&gt;&gt;100",E133/D133*100),"-")</f>
        <v>-</v>
      </c>
    </row>
    <row r="134" spans="1:6" ht="24" x14ac:dyDescent="0.2">
      <c r="A134" s="54">
        <v>671</v>
      </c>
      <c r="B134" s="229" t="s">
        <v>310</v>
      </c>
      <c r="C134" s="55" t="s">
        <v>311</v>
      </c>
      <c r="D134" s="56">
        <f t="shared" ref="D134:E134" si="32">SUM(D135:D137)</f>
        <v>0</v>
      </c>
      <c r="E134" s="56">
        <f t="shared" si="32"/>
        <v>0</v>
      </c>
      <c r="F134" s="57" t="str">
        <f t="shared" si="31"/>
        <v>-</v>
      </c>
    </row>
    <row r="135" spans="1:6" ht="12.75" customHeight="1" x14ac:dyDescent="0.2">
      <c r="A135" s="54">
        <v>6711</v>
      </c>
      <c r="B135" s="88" t="s">
        <v>312</v>
      </c>
      <c r="C135" s="55" t="s">
        <v>313</v>
      </c>
      <c r="D135" s="284"/>
      <c r="E135" s="284"/>
      <c r="F135" s="57" t="str">
        <f t="shared" si="31"/>
        <v>-</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2422142</v>
      </c>
      <c r="E151" s="56">
        <f t="shared" si="35"/>
        <v>1703673.34</v>
      </c>
      <c r="F151" s="57">
        <f t="shared" si="31"/>
        <v>70.337467415205225</v>
      </c>
    </row>
    <row r="152" spans="1:6" ht="12.75" customHeight="1" x14ac:dyDescent="0.2">
      <c r="A152" s="54">
        <v>31</v>
      </c>
      <c r="B152" s="88" t="s">
        <v>345</v>
      </c>
      <c r="C152" s="55" t="s">
        <v>346</v>
      </c>
      <c r="D152" s="56">
        <f t="shared" ref="D152:E152" si="36">D153+D158+D159</f>
        <v>415010</v>
      </c>
      <c r="E152" s="56">
        <f t="shared" si="36"/>
        <v>202488.94</v>
      </c>
      <c r="F152" s="57">
        <f t="shared" si="31"/>
        <v>48.791339967711622</v>
      </c>
    </row>
    <row r="153" spans="1:6" ht="12.75" customHeight="1" x14ac:dyDescent="0.2">
      <c r="A153" s="54">
        <v>311</v>
      </c>
      <c r="B153" s="88" t="s">
        <v>347</v>
      </c>
      <c r="C153" s="55" t="s">
        <v>348</v>
      </c>
      <c r="D153" s="56">
        <f t="shared" ref="D153:E153" si="37">SUM(D154:D157)</f>
        <v>266445</v>
      </c>
      <c r="E153" s="56">
        <f t="shared" si="37"/>
        <v>130121.09</v>
      </c>
      <c r="F153" s="57">
        <f t="shared" si="31"/>
        <v>48.836003678057381</v>
      </c>
    </row>
    <row r="154" spans="1:6" ht="12.75" customHeight="1" x14ac:dyDescent="0.2">
      <c r="A154" s="54">
        <v>3111</v>
      </c>
      <c r="B154" s="88" t="s">
        <v>349</v>
      </c>
      <c r="C154" s="55" t="s">
        <v>350</v>
      </c>
      <c r="D154" s="284">
        <v>266445</v>
      </c>
      <c r="E154" s="284">
        <v>130121.09</v>
      </c>
      <c r="F154" s="57">
        <f t="shared" si="31"/>
        <v>48.836003678057381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27000</v>
      </c>
      <c r="E158" s="284">
        <v>13000</v>
      </c>
      <c r="F158" s="57">
        <f t="shared" si="31"/>
        <v>48.148148148148145</v>
      </c>
    </row>
    <row r="159" spans="1:6" ht="12.75" customHeight="1" x14ac:dyDescent="0.2">
      <c r="A159" s="54">
        <v>313</v>
      </c>
      <c r="B159" s="88" t="s">
        <v>359</v>
      </c>
      <c r="C159" s="55" t="s">
        <v>360</v>
      </c>
      <c r="D159" s="56">
        <f t="shared" ref="D159:E159" si="38">SUM(D160:D162)</f>
        <v>121565</v>
      </c>
      <c r="E159" s="56">
        <f t="shared" si="38"/>
        <v>59367.85</v>
      </c>
      <c r="F159" s="57">
        <f t="shared" si="31"/>
        <v>48.83630156706289</v>
      </c>
    </row>
    <row r="160" spans="1:6" ht="12.75" customHeight="1" x14ac:dyDescent="0.2">
      <c r="A160" s="54">
        <v>3131</v>
      </c>
      <c r="B160" s="88" t="s">
        <v>138</v>
      </c>
      <c r="C160" s="55" t="s">
        <v>361</v>
      </c>
      <c r="D160" s="284">
        <v>66611</v>
      </c>
      <c r="E160" s="284">
        <v>32530.34</v>
      </c>
      <c r="F160" s="57">
        <f t="shared" si="31"/>
        <v>48.836288300731113</v>
      </c>
    </row>
    <row r="161" spans="1:6" ht="12.75" customHeight="1" x14ac:dyDescent="0.2">
      <c r="A161" s="54">
        <v>3132</v>
      </c>
      <c r="B161" s="88" t="s">
        <v>362</v>
      </c>
      <c r="C161" s="55" t="s">
        <v>363</v>
      </c>
      <c r="D161" s="284">
        <v>54954</v>
      </c>
      <c r="E161" s="284">
        <v>26837.51</v>
      </c>
      <c r="F161" s="57">
        <f t="shared" si="31"/>
        <v>48.836317647486986</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1138780</v>
      </c>
      <c r="E163" s="56">
        <f t="shared" si="39"/>
        <v>750623.34000000008</v>
      </c>
      <c r="F163" s="57">
        <f t="shared" si="31"/>
        <v>65.914692916981338</v>
      </c>
    </row>
    <row r="164" spans="1:6" ht="12.75" customHeight="1" x14ac:dyDescent="0.2">
      <c r="A164" s="54">
        <v>321</v>
      </c>
      <c r="B164" s="88" t="s">
        <v>368</v>
      </c>
      <c r="C164" s="55" t="s">
        <v>369</v>
      </c>
      <c r="D164" s="56">
        <f t="shared" ref="D164:E164" si="40">SUM(D165:D168)</f>
        <v>21665</v>
      </c>
      <c r="E164" s="56">
        <f t="shared" si="40"/>
        <v>4406</v>
      </c>
      <c r="F164" s="57">
        <f t="shared" si="31"/>
        <v>20.336948996076622</v>
      </c>
    </row>
    <row r="165" spans="1:6" ht="12.75" customHeight="1" x14ac:dyDescent="0.2">
      <c r="A165" s="54">
        <v>3211</v>
      </c>
      <c r="B165" s="88" t="s">
        <v>370</v>
      </c>
      <c r="C165" s="55" t="s">
        <v>371</v>
      </c>
      <c r="D165" s="284"/>
      <c r="E165" s="284"/>
      <c r="F165" s="57" t="str">
        <f t="shared" si="31"/>
        <v>-</v>
      </c>
    </row>
    <row r="166" spans="1:6" ht="12.75" customHeight="1" x14ac:dyDescent="0.2">
      <c r="A166" s="54">
        <v>3212</v>
      </c>
      <c r="B166" s="88" t="s">
        <v>372</v>
      </c>
      <c r="C166" s="55" t="s">
        <v>373</v>
      </c>
      <c r="D166" s="284">
        <v>16700</v>
      </c>
      <c r="E166" s="284">
        <v>3006</v>
      </c>
      <c r="F166" s="57">
        <f t="shared" si="31"/>
        <v>18</v>
      </c>
    </row>
    <row r="167" spans="1:6" ht="12.75" customHeight="1" x14ac:dyDescent="0.2">
      <c r="A167" s="54">
        <v>3213</v>
      </c>
      <c r="B167" s="88" t="s">
        <v>374</v>
      </c>
      <c r="C167" s="55" t="s">
        <v>375</v>
      </c>
      <c r="D167" s="284">
        <v>1125</v>
      </c>
      <c r="E167" s="284">
        <v>1400</v>
      </c>
      <c r="F167" s="57">
        <f t="shared" si="31"/>
        <v>124.44444444444444</v>
      </c>
    </row>
    <row r="168" spans="1:6" ht="12.75" customHeight="1" x14ac:dyDescent="0.2">
      <c r="A168" s="54">
        <v>3214</v>
      </c>
      <c r="B168" s="88" t="s">
        <v>376</v>
      </c>
      <c r="C168" s="55" t="s">
        <v>377</v>
      </c>
      <c r="D168" s="284">
        <v>3840</v>
      </c>
      <c r="E168" s="284"/>
      <c r="F168" s="57">
        <f t="shared" si="31"/>
        <v>0</v>
      </c>
    </row>
    <row r="169" spans="1:6" ht="12.75" customHeight="1" x14ac:dyDescent="0.2">
      <c r="A169" s="54">
        <v>322</v>
      </c>
      <c r="B169" s="88" t="s">
        <v>378</v>
      </c>
      <c r="C169" s="55" t="s">
        <v>379</v>
      </c>
      <c r="D169" s="56">
        <f t="shared" ref="D169:E169" si="41">SUM(D170:D176)</f>
        <v>95627</v>
      </c>
      <c r="E169" s="56">
        <f t="shared" si="41"/>
        <v>91134.89</v>
      </c>
      <c r="F169" s="57">
        <f t="shared" si="31"/>
        <v>95.302466876509769</v>
      </c>
    </row>
    <row r="170" spans="1:6" ht="12.75" customHeight="1" x14ac:dyDescent="0.2">
      <c r="A170" s="54">
        <v>3221</v>
      </c>
      <c r="B170" s="88" t="s">
        <v>380</v>
      </c>
      <c r="C170" s="55" t="s">
        <v>381</v>
      </c>
      <c r="D170" s="284">
        <v>27312</v>
      </c>
      <c r="E170" s="284">
        <v>15951.97</v>
      </c>
      <c r="F170" s="57">
        <f t="shared" si="31"/>
        <v>58.406451376684245</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v>52436</v>
      </c>
      <c r="E172" s="284">
        <v>67137.919999999998</v>
      </c>
      <c r="F172" s="57">
        <f t="shared" si="31"/>
        <v>128.03783660080862</v>
      </c>
    </row>
    <row r="173" spans="1:6" ht="12.75" customHeight="1" x14ac:dyDescent="0.2">
      <c r="A173" s="54">
        <v>3224</v>
      </c>
      <c r="B173" s="88" t="s">
        <v>386</v>
      </c>
      <c r="C173" s="55" t="s">
        <v>387</v>
      </c>
      <c r="D173" s="284"/>
      <c r="E173" s="284"/>
      <c r="F173" s="57" t="str">
        <f t="shared" si="31"/>
        <v>-</v>
      </c>
    </row>
    <row r="174" spans="1:6" ht="12.75" customHeight="1" x14ac:dyDescent="0.2">
      <c r="A174" s="54">
        <v>3225</v>
      </c>
      <c r="B174" s="88" t="s">
        <v>388</v>
      </c>
      <c r="C174" s="55" t="s">
        <v>389</v>
      </c>
      <c r="D174" s="284">
        <v>15879</v>
      </c>
      <c r="E174" s="284">
        <v>8045</v>
      </c>
      <c r="F174" s="57">
        <f t="shared" si="31"/>
        <v>50.664399521380446</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812893</v>
      </c>
      <c r="E177" s="56">
        <f t="shared" si="42"/>
        <v>560369.92000000004</v>
      </c>
      <c r="F177" s="57">
        <f t="shared" si="31"/>
        <v>68.935262082463495</v>
      </c>
    </row>
    <row r="178" spans="1:6" ht="12.75" customHeight="1" x14ac:dyDescent="0.2">
      <c r="A178" s="54">
        <v>3231</v>
      </c>
      <c r="B178" s="88" t="s">
        <v>396</v>
      </c>
      <c r="C178" s="55" t="s">
        <v>397</v>
      </c>
      <c r="D178" s="284">
        <v>146742</v>
      </c>
      <c r="E178" s="284">
        <v>281286.89</v>
      </c>
      <c r="F178" s="57">
        <f t="shared" si="31"/>
        <v>191.68805795205191</v>
      </c>
    </row>
    <row r="179" spans="1:6" ht="12.75" customHeight="1" x14ac:dyDescent="0.2">
      <c r="A179" s="54">
        <v>3232</v>
      </c>
      <c r="B179" s="88" t="s">
        <v>398</v>
      </c>
      <c r="C179" s="55" t="s">
        <v>399</v>
      </c>
      <c r="D179" s="284">
        <v>430718</v>
      </c>
      <c r="E179" s="284">
        <v>38475.51</v>
      </c>
      <c r="F179" s="57">
        <f t="shared" si="31"/>
        <v>8.9328771957522086</v>
      </c>
    </row>
    <row r="180" spans="1:6" ht="12.75" customHeight="1" x14ac:dyDescent="0.2">
      <c r="A180" s="54">
        <v>3233</v>
      </c>
      <c r="B180" s="88" t="s">
        <v>400</v>
      </c>
      <c r="C180" s="55" t="s">
        <v>401</v>
      </c>
      <c r="D180" s="284">
        <v>34819</v>
      </c>
      <c r="E180" s="284">
        <v>14694.36</v>
      </c>
      <c r="F180" s="57">
        <f t="shared" si="31"/>
        <v>42.202131020419884</v>
      </c>
    </row>
    <row r="181" spans="1:6" ht="12.75" customHeight="1" x14ac:dyDescent="0.2">
      <c r="A181" s="54">
        <v>3234</v>
      </c>
      <c r="B181" s="88" t="s">
        <v>402</v>
      </c>
      <c r="C181" s="55" t="s">
        <v>403</v>
      </c>
      <c r="D181" s="284">
        <v>54849</v>
      </c>
      <c r="E181" s="284">
        <v>49858.48</v>
      </c>
      <c r="F181" s="57">
        <f t="shared" si="31"/>
        <v>90.901347335411771</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6250</v>
      </c>
      <c r="E183" s="284">
        <v>6250</v>
      </c>
      <c r="F183" s="57">
        <f t="shared" si="31"/>
        <v>100</v>
      </c>
    </row>
    <row r="184" spans="1:6" ht="12.75" customHeight="1" x14ac:dyDescent="0.2">
      <c r="A184" s="54">
        <v>3237</v>
      </c>
      <c r="B184" s="88" t="s">
        <v>408</v>
      </c>
      <c r="C184" s="55" t="s">
        <v>409</v>
      </c>
      <c r="D184" s="284">
        <v>96898</v>
      </c>
      <c r="E184" s="284">
        <v>121750.13</v>
      </c>
      <c r="F184" s="57">
        <f t="shared" si="31"/>
        <v>125.64772234721046</v>
      </c>
    </row>
    <row r="185" spans="1:6" ht="12.75" customHeight="1" x14ac:dyDescent="0.2">
      <c r="A185" s="54">
        <v>3238</v>
      </c>
      <c r="B185" s="88" t="s">
        <v>410</v>
      </c>
      <c r="C185" s="55" t="s">
        <v>411</v>
      </c>
      <c r="D185" s="284">
        <v>16554</v>
      </c>
      <c r="E185" s="284">
        <v>22854.55</v>
      </c>
      <c r="F185" s="57">
        <f t="shared" si="31"/>
        <v>138.06058958559865</v>
      </c>
    </row>
    <row r="186" spans="1:6" ht="12.75" customHeight="1" x14ac:dyDescent="0.2">
      <c r="A186" s="54">
        <v>3239</v>
      </c>
      <c r="B186" s="88" t="s">
        <v>412</v>
      </c>
      <c r="C186" s="55" t="s">
        <v>413</v>
      </c>
      <c r="D186" s="284">
        <v>26063</v>
      </c>
      <c r="E186" s="284">
        <v>25200</v>
      </c>
      <c r="F186" s="57">
        <f t="shared" si="31"/>
        <v>96.688792541150292</v>
      </c>
    </row>
    <row r="187" spans="1:6" ht="12.75" customHeight="1" x14ac:dyDescent="0.2">
      <c r="A187" s="54">
        <v>324</v>
      </c>
      <c r="B187" s="88" t="s">
        <v>414</v>
      </c>
      <c r="C187" s="55" t="s">
        <v>415</v>
      </c>
      <c r="D187" s="284">
        <v>7796</v>
      </c>
      <c r="E187" s="284">
        <v>8166.03</v>
      </c>
      <c r="F187" s="57">
        <f t="shared" si="31"/>
        <v>104.74640841457156</v>
      </c>
    </row>
    <row r="188" spans="1:6" ht="12.75" customHeight="1" x14ac:dyDescent="0.2">
      <c r="A188" s="54">
        <v>329</v>
      </c>
      <c r="B188" s="88" t="s">
        <v>416</v>
      </c>
      <c r="C188" s="55" t="s">
        <v>417</v>
      </c>
      <c r="D188" s="56">
        <f t="shared" ref="D188:E188" si="43">SUM(D189:D195)</f>
        <v>200799</v>
      </c>
      <c r="E188" s="56">
        <f t="shared" si="43"/>
        <v>86546.5</v>
      </c>
      <c r="F188" s="57">
        <f t="shared" si="31"/>
        <v>43.10106126026524</v>
      </c>
    </row>
    <row r="189" spans="1:6" ht="12.75" customHeight="1" x14ac:dyDescent="0.2">
      <c r="A189" s="54">
        <v>3291</v>
      </c>
      <c r="B189" s="229" t="s">
        <v>418</v>
      </c>
      <c r="C189" s="55" t="s">
        <v>419</v>
      </c>
      <c r="D189" s="284">
        <v>67766</v>
      </c>
      <c r="E189" s="284">
        <v>43725.72</v>
      </c>
      <c r="F189" s="57">
        <f t="shared" si="31"/>
        <v>64.52456984328424</v>
      </c>
    </row>
    <row r="190" spans="1:6" ht="12.75" customHeight="1" x14ac:dyDescent="0.2">
      <c r="A190" s="54">
        <v>3292</v>
      </c>
      <c r="B190" s="88" t="s">
        <v>420</v>
      </c>
      <c r="C190" s="55" t="s">
        <v>421</v>
      </c>
      <c r="D190" s="284">
        <v>4783</v>
      </c>
      <c r="E190" s="284"/>
      <c r="F190" s="57">
        <f t="shared" si="31"/>
        <v>0</v>
      </c>
    </row>
    <row r="191" spans="1:6" ht="12.75" customHeight="1" x14ac:dyDescent="0.2">
      <c r="A191" s="54">
        <v>3293</v>
      </c>
      <c r="B191" s="88" t="s">
        <v>422</v>
      </c>
      <c r="C191" s="55" t="s">
        <v>423</v>
      </c>
      <c r="D191" s="284">
        <v>10842</v>
      </c>
      <c r="E191" s="284">
        <v>12586.06</v>
      </c>
      <c r="F191" s="57">
        <f t="shared" si="31"/>
        <v>116.08614646744142</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c r="E193" s="284"/>
      <c r="F193" s="57" t="str">
        <f t="shared" si="31"/>
        <v>-</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117408</v>
      </c>
      <c r="E195" s="284">
        <v>30234.720000000001</v>
      </c>
      <c r="F195" s="57">
        <f t="shared" si="31"/>
        <v>25.751839738348327</v>
      </c>
    </row>
    <row r="196" spans="1:6" ht="12.75" customHeight="1" x14ac:dyDescent="0.2">
      <c r="A196" s="54">
        <v>34</v>
      </c>
      <c r="B196" s="229" t="s">
        <v>432</v>
      </c>
      <c r="C196" s="55" t="s">
        <v>433</v>
      </c>
      <c r="D196" s="56">
        <f t="shared" ref="D196:E196" si="44">D197+D202+D210</f>
        <v>12063</v>
      </c>
      <c r="E196" s="56">
        <f t="shared" si="44"/>
        <v>24326.03</v>
      </c>
      <c r="F196" s="57">
        <f t="shared" si="31"/>
        <v>201.65821105860897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12063</v>
      </c>
      <c r="E210" s="56">
        <f t="shared" si="47"/>
        <v>24326.03</v>
      </c>
      <c r="F210" s="57">
        <f t="shared" si="31"/>
        <v>201.65821105860897</v>
      </c>
    </row>
    <row r="211" spans="1:6" ht="12.75" customHeight="1" x14ac:dyDescent="0.2">
      <c r="A211" s="54">
        <v>3431</v>
      </c>
      <c r="B211" s="229" t="s">
        <v>462</v>
      </c>
      <c r="C211" s="55" t="s">
        <v>463</v>
      </c>
      <c r="D211" s="284"/>
      <c r="E211" s="284"/>
      <c r="F211" s="57" t="str">
        <f t="shared" si="31"/>
        <v>-</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v>12063</v>
      </c>
      <c r="E214" s="284">
        <v>24326.03</v>
      </c>
      <c r="F214" s="57">
        <f t="shared" si="31"/>
        <v>201.65821105860897</v>
      </c>
    </row>
    <row r="215" spans="1:6" ht="12.75" customHeight="1" x14ac:dyDescent="0.2">
      <c r="A215" s="54">
        <v>35</v>
      </c>
      <c r="B215" s="88" t="s">
        <v>470</v>
      </c>
      <c r="C215" s="55" t="s">
        <v>471</v>
      </c>
      <c r="D215" s="56">
        <f t="shared" ref="D215:E215" si="48">D216+D219+D223</f>
        <v>135000</v>
      </c>
      <c r="E215" s="56">
        <f t="shared" si="48"/>
        <v>0</v>
      </c>
      <c r="F215" s="57">
        <f t="shared" si="31"/>
        <v>0</v>
      </c>
    </row>
    <row r="216" spans="1:6" ht="12.75" customHeight="1" x14ac:dyDescent="0.2">
      <c r="A216" s="54">
        <v>351</v>
      </c>
      <c r="B216" s="88" t="s">
        <v>472</v>
      </c>
      <c r="C216" s="55" t="s">
        <v>473</v>
      </c>
      <c r="D216" s="56">
        <f t="shared" ref="D216:E216" si="49">SUM(D217:D218)</f>
        <v>135000</v>
      </c>
      <c r="E216" s="56">
        <f t="shared" si="49"/>
        <v>0</v>
      </c>
      <c r="F216" s="57">
        <f t="shared" si="31"/>
        <v>0</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v>135000</v>
      </c>
      <c r="E218" s="284"/>
      <c r="F218" s="57">
        <f t="shared" si="31"/>
        <v>0</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72589</v>
      </c>
      <c r="E224" s="56">
        <f t="shared" si="51"/>
        <v>0</v>
      </c>
      <c r="F224" s="57">
        <f t="shared" ref="F224:F235" si="52">IF(D224&lt;&gt;0,IF(E224/D224&gt;=100,"&gt;&gt;100",E224/D224*100),"-")</f>
        <v>0</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72589</v>
      </c>
      <c r="E231" s="56">
        <f t="shared" si="55"/>
        <v>0</v>
      </c>
      <c r="F231" s="57">
        <f t="shared" si="52"/>
        <v>0</v>
      </c>
    </row>
    <row r="232" spans="1:6" ht="12.75" customHeight="1" x14ac:dyDescent="0.2">
      <c r="A232" s="54">
        <v>3631</v>
      </c>
      <c r="B232" s="88" t="s">
        <v>504</v>
      </c>
      <c r="C232" s="55" t="s">
        <v>505</v>
      </c>
      <c r="D232" s="284">
        <v>72589</v>
      </c>
      <c r="E232" s="284"/>
      <c r="F232" s="57">
        <f t="shared" si="52"/>
        <v>0</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372222</v>
      </c>
      <c r="E252" s="56">
        <f t="shared" si="63"/>
        <v>379688</v>
      </c>
      <c r="F252" s="57">
        <f t="shared" ref="F252:F258" si="64">IF(D252&lt;&gt;0,IF(E252/D252&gt;=100,"&gt;&gt;100",E252/D252*100),"-")</f>
        <v>102.00579224226402</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372222</v>
      </c>
      <c r="E259" s="56">
        <f t="shared" si="66"/>
        <v>379688</v>
      </c>
      <c r="F259" s="57">
        <f t="shared" ref="F259:F262" si="67">IF(D259&lt;&gt;0,IF(E259/D259&gt;=100,"&gt;&gt;100",E259/D259*100),"-")</f>
        <v>102.00579224226402</v>
      </c>
    </row>
    <row r="260" spans="1:6" ht="12.75" customHeight="1" x14ac:dyDescent="0.2">
      <c r="A260" s="54">
        <v>3721</v>
      </c>
      <c r="B260" s="88" t="s">
        <v>556</v>
      </c>
      <c r="C260" s="55" t="s">
        <v>557</v>
      </c>
      <c r="D260" s="284">
        <v>130200</v>
      </c>
      <c r="E260" s="284">
        <v>55200</v>
      </c>
      <c r="F260" s="57">
        <f t="shared" si="67"/>
        <v>42.396313364055302</v>
      </c>
    </row>
    <row r="261" spans="1:6" ht="12.75" customHeight="1" x14ac:dyDescent="0.2">
      <c r="A261" s="54">
        <v>3722</v>
      </c>
      <c r="B261" s="88" t="s">
        <v>558</v>
      </c>
      <c r="C261" s="55" t="s">
        <v>559</v>
      </c>
      <c r="D261" s="284">
        <v>242022</v>
      </c>
      <c r="E261" s="284">
        <v>324488</v>
      </c>
      <c r="F261" s="57">
        <f t="shared" si="67"/>
        <v>134.07376188941501</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276478</v>
      </c>
      <c r="E263" s="56">
        <f t="shared" si="68"/>
        <v>346547.03</v>
      </c>
      <c r="F263" s="57">
        <f t="shared" ref="F263:F267" si="69">IF(D263&lt;&gt;0,IF(E263/D263&gt;=100,"&gt;&gt;100",E263/D263*100),"-")</f>
        <v>125.34343781422031</v>
      </c>
    </row>
    <row r="264" spans="1:6" ht="12.75" customHeight="1" x14ac:dyDescent="0.2">
      <c r="A264" s="54">
        <v>381</v>
      </c>
      <c r="B264" s="88" t="s">
        <v>564</v>
      </c>
      <c r="C264" s="55" t="s">
        <v>565</v>
      </c>
      <c r="D264" s="56">
        <f t="shared" ref="D264:E264" si="70">SUM(D265:D267)</f>
        <v>80965</v>
      </c>
      <c r="E264" s="56">
        <f t="shared" si="70"/>
        <v>119552</v>
      </c>
      <c r="F264" s="57">
        <f t="shared" si="69"/>
        <v>147.65886494164144</v>
      </c>
    </row>
    <row r="265" spans="1:6" ht="12.75" customHeight="1" x14ac:dyDescent="0.2">
      <c r="A265" s="54">
        <v>3811</v>
      </c>
      <c r="B265" s="88" t="s">
        <v>566</v>
      </c>
      <c r="C265" s="55" t="s">
        <v>567</v>
      </c>
      <c r="D265" s="284">
        <v>80965</v>
      </c>
      <c r="E265" s="284">
        <v>118231.25</v>
      </c>
      <c r="F265" s="57">
        <f t="shared" si="69"/>
        <v>146.02760452047181</v>
      </c>
    </row>
    <row r="266" spans="1:6" ht="12.75" customHeight="1" x14ac:dyDescent="0.2">
      <c r="A266" s="54">
        <v>3812</v>
      </c>
      <c r="B266" s="88" t="s">
        <v>568</v>
      </c>
      <c r="C266" s="55" t="s">
        <v>569</v>
      </c>
      <c r="D266" s="284"/>
      <c r="E266" s="284">
        <v>1320.75</v>
      </c>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195513</v>
      </c>
      <c r="E268" s="56">
        <f t="shared" si="71"/>
        <v>226995.03</v>
      </c>
      <c r="F268" s="57">
        <f t="shared" ref="F268:F272" si="72">IF(D268&lt;&gt;0,IF(E268/D268&gt;=100,"&gt;&gt;100",E268/D268*100),"-")</f>
        <v>116.10226941431006</v>
      </c>
    </row>
    <row r="269" spans="1:6" ht="12.75" customHeight="1" x14ac:dyDescent="0.2">
      <c r="A269" s="54">
        <v>3821</v>
      </c>
      <c r="B269" s="88" t="s">
        <v>574</v>
      </c>
      <c r="C269" s="55" t="s">
        <v>575</v>
      </c>
      <c r="D269" s="284">
        <v>195513</v>
      </c>
      <c r="E269" s="284">
        <v>226995.03</v>
      </c>
      <c r="F269" s="57">
        <f t="shared" si="72"/>
        <v>116.10226941431006</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2422142</v>
      </c>
      <c r="E289" s="56">
        <f t="shared" si="79"/>
        <v>1703673.34</v>
      </c>
      <c r="F289" s="57">
        <f t="shared" si="76"/>
        <v>70.337467415205225</v>
      </c>
    </row>
    <row r="290" spans="1:6" ht="12.75" customHeight="1" x14ac:dyDescent="0.2">
      <c r="A290" s="54" t="s">
        <v>605</v>
      </c>
      <c r="B290" s="88" t="s">
        <v>616</v>
      </c>
      <c r="C290" s="55" t="s">
        <v>617</v>
      </c>
      <c r="D290" s="56">
        <f>IF(D6&gt;=D289,D6-D289,0)</f>
        <v>315614</v>
      </c>
      <c r="E290" s="56">
        <f>IF(E6&gt;=E289,E6-E289,0)</f>
        <v>1340916.3099999998</v>
      </c>
      <c r="F290" s="57">
        <f t="shared" si="76"/>
        <v>424.85957847243776</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14196750</v>
      </c>
      <c r="E292" s="284">
        <v>15140804</v>
      </c>
      <c r="F292" s="57">
        <f t="shared" si="76"/>
        <v>106.64978956451301</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420206</v>
      </c>
      <c r="E294" s="284">
        <v>250602</v>
      </c>
      <c r="F294" s="57">
        <f t="shared" si="76"/>
        <v>59.637891891120063</v>
      </c>
    </row>
    <row r="295" spans="1:6" ht="24" x14ac:dyDescent="0.2">
      <c r="A295" s="54">
        <v>9661</v>
      </c>
      <c r="B295" s="88" t="s">
        <v>626</v>
      </c>
      <c r="C295" s="55" t="s">
        <v>627</v>
      </c>
      <c r="D295" s="284">
        <v>7000</v>
      </c>
      <c r="E295" s="284">
        <v>2500</v>
      </c>
      <c r="F295" s="57">
        <f t="shared" si="76"/>
        <v>35.714285714285715</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2750509</v>
      </c>
      <c r="E350" s="56">
        <f t="shared" si="95"/>
        <v>127868.34</v>
      </c>
      <c r="F350" s="57">
        <f t="shared" si="81"/>
        <v>4.6488973495451207</v>
      </c>
    </row>
    <row r="351" spans="1:6" ht="12.75" customHeight="1" x14ac:dyDescent="0.2">
      <c r="A351" s="54">
        <v>41</v>
      </c>
      <c r="B351" s="88" t="s">
        <v>737</v>
      </c>
      <c r="C351" s="55" t="s">
        <v>738</v>
      </c>
      <c r="D351" s="56">
        <f t="shared" ref="D351:E351" si="96">D352+D356</f>
        <v>0</v>
      </c>
      <c r="E351" s="56">
        <f t="shared" si="96"/>
        <v>7588.34</v>
      </c>
      <c r="F351" s="57" t="str">
        <f t="shared" si="81"/>
        <v>-</v>
      </c>
    </row>
    <row r="352" spans="1:6" ht="12.75" customHeight="1" x14ac:dyDescent="0.2">
      <c r="A352" s="54">
        <v>411</v>
      </c>
      <c r="B352" s="88" t="s">
        <v>739</v>
      </c>
      <c r="C352" s="55" t="s">
        <v>740</v>
      </c>
      <c r="D352" s="56">
        <f t="shared" ref="D352:E352" si="97">SUM(D353:D355)</f>
        <v>0</v>
      </c>
      <c r="E352" s="56">
        <f t="shared" si="97"/>
        <v>7588.34</v>
      </c>
      <c r="F352" s="57" t="str">
        <f t="shared" si="81"/>
        <v>-</v>
      </c>
    </row>
    <row r="353" spans="1:6" ht="12.75" customHeight="1" x14ac:dyDescent="0.2">
      <c r="A353" s="54">
        <v>4111</v>
      </c>
      <c r="B353" s="88" t="s">
        <v>637</v>
      </c>
      <c r="C353" s="55" t="s">
        <v>741</v>
      </c>
      <c r="D353" s="284"/>
      <c r="E353" s="284">
        <v>7588.34</v>
      </c>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2746909</v>
      </c>
      <c r="E363" s="56">
        <f t="shared" si="99"/>
        <v>120280</v>
      </c>
      <c r="F363" s="57">
        <f t="shared" si="81"/>
        <v>4.378739885449427</v>
      </c>
    </row>
    <row r="364" spans="1:6" ht="12.75" customHeight="1" x14ac:dyDescent="0.2">
      <c r="A364" s="54">
        <v>421</v>
      </c>
      <c r="B364" s="88" t="s">
        <v>755</v>
      </c>
      <c r="C364" s="55" t="s">
        <v>756</v>
      </c>
      <c r="D364" s="56">
        <f t="shared" ref="D364:E364" si="100">SUM(D365:D368)</f>
        <v>2657806</v>
      </c>
      <c r="E364" s="56">
        <f t="shared" si="100"/>
        <v>0</v>
      </c>
      <c r="F364" s="57">
        <f t="shared" si="81"/>
        <v>0</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v>2521429</v>
      </c>
      <c r="E367" s="284"/>
      <c r="F367" s="57">
        <f t="shared" si="81"/>
        <v>0</v>
      </c>
    </row>
    <row r="368" spans="1:6" ht="12.75" customHeight="1" x14ac:dyDescent="0.2">
      <c r="A368" s="54">
        <v>4214</v>
      </c>
      <c r="B368" s="88" t="s">
        <v>667</v>
      </c>
      <c r="C368" s="55" t="s">
        <v>760</v>
      </c>
      <c r="D368" s="284">
        <v>136377</v>
      </c>
      <c r="E368" s="284"/>
      <c r="F368" s="57">
        <f t="shared" si="81"/>
        <v>0</v>
      </c>
    </row>
    <row r="369" spans="1:6" ht="12.75" customHeight="1" x14ac:dyDescent="0.2">
      <c r="A369" s="54">
        <v>422</v>
      </c>
      <c r="B369" s="88" t="s">
        <v>761</v>
      </c>
      <c r="C369" s="55" t="s">
        <v>762</v>
      </c>
      <c r="D369" s="56">
        <f t="shared" ref="D369:E369" si="101">SUM(D370:D377)</f>
        <v>59438</v>
      </c>
      <c r="E369" s="56">
        <f t="shared" si="101"/>
        <v>16530</v>
      </c>
      <c r="F369" s="57">
        <f t="shared" si="81"/>
        <v>27.810491604697329</v>
      </c>
    </row>
    <row r="370" spans="1:6" ht="12.75" customHeight="1" x14ac:dyDescent="0.2">
      <c r="A370" s="54">
        <v>4221</v>
      </c>
      <c r="B370" s="88" t="s">
        <v>671</v>
      </c>
      <c r="C370" s="55" t="s">
        <v>763</v>
      </c>
      <c r="D370" s="284"/>
      <c r="E370" s="284">
        <v>12777.5</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59438</v>
      </c>
      <c r="E376" s="284">
        <v>3752.5</v>
      </c>
      <c r="F376" s="57">
        <f t="shared" si="81"/>
        <v>6.3133012550893364</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29665</v>
      </c>
      <c r="E391" s="56">
        <f t="shared" si="105"/>
        <v>103750</v>
      </c>
      <c r="F391" s="57">
        <f t="shared" si="81"/>
        <v>349.73874936794203</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v>29665</v>
      </c>
      <c r="E395" s="284">
        <v>103750</v>
      </c>
      <c r="F395" s="57">
        <f t="shared" si="81"/>
        <v>349.73874936794203</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3600</v>
      </c>
      <c r="E402" s="56">
        <f t="shared" si="109"/>
        <v>0</v>
      </c>
      <c r="F402" s="57">
        <f t="shared" si="81"/>
        <v>0</v>
      </c>
    </row>
    <row r="403" spans="1:6" ht="12.75" customHeight="1" x14ac:dyDescent="0.2">
      <c r="A403" s="54">
        <v>451</v>
      </c>
      <c r="B403" s="88" t="s">
        <v>808</v>
      </c>
      <c r="C403" s="55" t="s">
        <v>809</v>
      </c>
      <c r="D403" s="284">
        <v>3600</v>
      </c>
      <c r="E403" s="284"/>
      <c r="F403" s="57">
        <f t="shared" si="81"/>
        <v>0</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2750509</v>
      </c>
      <c r="E408" s="56">
        <f t="shared" si="111"/>
        <v>127868.34</v>
      </c>
      <c r="F408" s="57">
        <f t="shared" si="81"/>
        <v>4.6488973495451207</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11320009</v>
      </c>
      <c r="E410" s="284">
        <v>15471801</v>
      </c>
      <c r="F410" s="57">
        <f t="shared" si="81"/>
        <v>136.67657861402759</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2737756</v>
      </c>
      <c r="E412" s="56">
        <f>E6+E298</f>
        <v>3044589.65</v>
      </c>
      <c r="F412" s="57">
        <f t="shared" si="81"/>
        <v>111.20748708066021</v>
      </c>
    </row>
    <row r="413" spans="1:6" ht="12.75" customHeight="1" x14ac:dyDescent="0.2">
      <c r="A413" s="54" t="s">
        <v>605</v>
      </c>
      <c r="B413" s="88" t="s">
        <v>828</v>
      </c>
      <c r="C413" s="55" t="s">
        <v>829</v>
      </c>
      <c r="D413" s="56">
        <f t="shared" ref="D413:E413" si="112">D289+D350</f>
        <v>5172651</v>
      </c>
      <c r="E413" s="56">
        <f t="shared" si="112"/>
        <v>1831541.6800000002</v>
      </c>
      <c r="F413" s="57">
        <f t="shared" si="81"/>
        <v>35.408181994107082</v>
      </c>
    </row>
    <row r="414" spans="1:6" ht="12.75" customHeight="1" x14ac:dyDescent="0.2">
      <c r="A414" s="54" t="s">
        <v>605</v>
      </c>
      <c r="B414" s="88" t="s">
        <v>830</v>
      </c>
      <c r="C414" s="55" t="s">
        <v>831</v>
      </c>
      <c r="D414" s="56">
        <f t="shared" ref="D414:E414" si="113">IF(D412&gt;=D413,D412-D413,0)</f>
        <v>0</v>
      </c>
      <c r="E414" s="56">
        <f t="shared" si="113"/>
        <v>1213047.9699999997</v>
      </c>
      <c r="F414" s="57" t="str">
        <f t="shared" si="81"/>
        <v>-</v>
      </c>
    </row>
    <row r="415" spans="1:6" ht="12.75" customHeight="1" x14ac:dyDescent="0.2">
      <c r="A415" s="54" t="s">
        <v>605</v>
      </c>
      <c r="B415" s="88" t="s">
        <v>832</v>
      </c>
      <c r="C415" s="55" t="s">
        <v>833</v>
      </c>
      <c r="D415" s="56">
        <f t="shared" ref="D415:E415" si="114">IF(D413&gt;=D412,D413-D412,0)</f>
        <v>2434895</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2876741</v>
      </c>
      <c r="E416" s="56">
        <f t="shared" si="115"/>
        <v>0</v>
      </c>
      <c r="F416" s="57">
        <f t="shared" si="81"/>
        <v>0</v>
      </c>
    </row>
    <row r="417" spans="1:6" ht="12.75" customHeight="1" x14ac:dyDescent="0.2">
      <c r="A417" s="66" t="s">
        <v>834</v>
      </c>
      <c r="B417" s="88" t="s">
        <v>837</v>
      </c>
      <c r="C417" s="67" t="s">
        <v>838</v>
      </c>
      <c r="D417" s="56">
        <f t="shared" ref="D417:E417" si="116">IF(D293-D292+D410-D409&gt;=0,D293-D292+D410-D409,0)</f>
        <v>0</v>
      </c>
      <c r="E417" s="56">
        <f t="shared" si="116"/>
        <v>330997</v>
      </c>
      <c r="F417" s="57" t="str">
        <f t="shared" si="81"/>
        <v>-</v>
      </c>
    </row>
    <row r="418" spans="1:6" ht="12.75" customHeight="1" x14ac:dyDescent="0.2">
      <c r="A418" s="61" t="s">
        <v>839</v>
      </c>
      <c r="B418" s="91" t="s">
        <v>840</v>
      </c>
      <c r="C418" s="62" t="s">
        <v>841</v>
      </c>
      <c r="D418" s="68">
        <f t="shared" ref="D418:E418" si="117">D294+D411</f>
        <v>420206</v>
      </c>
      <c r="E418" s="68">
        <f t="shared" si="117"/>
        <v>250602</v>
      </c>
      <c r="F418" s="63">
        <f t="shared" si="81"/>
        <v>59.637891891120063</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2120</v>
      </c>
      <c r="E420" s="56">
        <f t="shared" si="118"/>
        <v>2120</v>
      </c>
      <c r="F420" s="57">
        <f t="shared" ref="F420:F647" si="119">IF(D420&lt;&gt;0,IF(E420/D420&gt;=100,"&gt;&gt;100",E420/D420*100),"-")</f>
        <v>100</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2120</v>
      </c>
      <c r="E484" s="56">
        <f t="shared" si="137"/>
        <v>2120</v>
      </c>
      <c r="F484" s="57">
        <f t="shared" si="119"/>
        <v>100</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2120</v>
      </c>
      <c r="E507" s="56">
        <f t="shared" si="142"/>
        <v>2120</v>
      </c>
      <c r="F507" s="57">
        <f t="shared" si="119"/>
        <v>100</v>
      </c>
    </row>
    <row r="508" spans="1:6" ht="12.75" customHeight="1" x14ac:dyDescent="0.2">
      <c r="A508" s="54">
        <v>8471</v>
      </c>
      <c r="B508" s="88" t="s">
        <v>1019</v>
      </c>
      <c r="C508" s="55" t="s">
        <v>1020</v>
      </c>
      <c r="D508" s="284">
        <v>2120</v>
      </c>
      <c r="E508" s="284">
        <v>2120</v>
      </c>
      <c r="F508" s="57">
        <f t="shared" si="119"/>
        <v>100</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2120</v>
      </c>
      <c r="E528" s="56">
        <f t="shared" si="148"/>
        <v>2120</v>
      </c>
      <c r="F528" s="57">
        <f t="shared" si="119"/>
        <v>100</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2120</v>
      </c>
      <c r="E593" s="56">
        <f t="shared" si="167"/>
        <v>2120</v>
      </c>
      <c r="F593" s="57">
        <f t="shared" si="119"/>
        <v>100</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2120</v>
      </c>
      <c r="E617" s="56">
        <f t="shared" si="173"/>
        <v>2120</v>
      </c>
      <c r="F617" s="57">
        <f t="shared" si="119"/>
        <v>100</v>
      </c>
    </row>
    <row r="618" spans="1:6" ht="12.75" customHeight="1" x14ac:dyDescent="0.2">
      <c r="A618" s="54">
        <v>5471</v>
      </c>
      <c r="B618" s="88" t="s">
        <v>1230</v>
      </c>
      <c r="C618" s="55" t="s">
        <v>1231</v>
      </c>
      <c r="D618" s="284">
        <v>2120</v>
      </c>
      <c r="E618" s="284">
        <v>2120</v>
      </c>
      <c r="F618" s="57">
        <f t="shared" si="119"/>
        <v>100</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v>178086</v>
      </c>
      <c r="E637" s="284"/>
      <c r="F637" s="57">
        <f t="shared" si="119"/>
        <v>0</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2739876</v>
      </c>
      <c r="E639" s="56">
        <f t="shared" si="180"/>
        <v>3046709.65</v>
      </c>
      <c r="F639" s="57">
        <f t="shared" si="119"/>
        <v>111.19881520185584</v>
      </c>
    </row>
    <row r="640" spans="1:6" ht="12.75" customHeight="1" x14ac:dyDescent="0.2">
      <c r="A640" s="54" t="s">
        <v>605</v>
      </c>
      <c r="B640" s="88" t="s">
        <v>1274</v>
      </c>
      <c r="C640" s="55" t="s">
        <v>1275</v>
      </c>
      <c r="D640" s="56">
        <f t="shared" ref="D640:E640" si="181">D413+D528</f>
        <v>5174771</v>
      </c>
      <c r="E640" s="56">
        <f t="shared" si="181"/>
        <v>1833661.6800000002</v>
      </c>
      <c r="F640" s="57">
        <f t="shared" si="119"/>
        <v>35.43464396782003</v>
      </c>
    </row>
    <row r="641" spans="1:6" ht="12.75" customHeight="1" x14ac:dyDescent="0.2">
      <c r="A641" s="54" t="s">
        <v>605</v>
      </c>
      <c r="B641" s="88" t="s">
        <v>1276</v>
      </c>
      <c r="C641" s="55" t="s">
        <v>1277</v>
      </c>
      <c r="D641" s="56">
        <f t="shared" ref="D641:E641" si="182">IF(D639&gt;=D640,D639-D640,0)</f>
        <v>0</v>
      </c>
      <c r="E641" s="56">
        <f t="shared" si="182"/>
        <v>1213047.9699999997</v>
      </c>
      <c r="F641" s="57" t="str">
        <f t="shared" si="119"/>
        <v>-</v>
      </c>
    </row>
    <row r="642" spans="1:6" ht="12.75" customHeight="1" x14ac:dyDescent="0.2">
      <c r="A642" s="54" t="s">
        <v>605</v>
      </c>
      <c r="B642" s="88" t="s">
        <v>1278</v>
      </c>
      <c r="C642" s="55" t="s">
        <v>1279</v>
      </c>
      <c r="D642" s="56">
        <f t="shared" ref="D642:E642" si="183">IF(D640&gt;=D639,D640-D639,0)</f>
        <v>2434895</v>
      </c>
      <c r="E642" s="56">
        <f t="shared" si="183"/>
        <v>0</v>
      </c>
      <c r="F642" s="57">
        <f t="shared" si="119"/>
        <v>0</v>
      </c>
    </row>
    <row r="643" spans="1:6" ht="24" x14ac:dyDescent="0.2">
      <c r="A643" s="66" t="s">
        <v>1280</v>
      </c>
      <c r="B643" s="88" t="s">
        <v>1281</v>
      </c>
      <c r="C643" s="67" t="s">
        <v>1280</v>
      </c>
      <c r="D643" s="56">
        <f t="shared" ref="D643:E643" si="184">IF(D416-D417+D637-D638&gt;=0,D416-D417+D637-D638,0)</f>
        <v>3054827</v>
      </c>
      <c r="E643" s="56">
        <f t="shared" si="184"/>
        <v>0</v>
      </c>
      <c r="F643" s="57">
        <f t="shared" si="119"/>
        <v>0</v>
      </c>
    </row>
    <row r="644" spans="1:6" ht="24" x14ac:dyDescent="0.2">
      <c r="A644" s="66" t="s">
        <v>1282</v>
      </c>
      <c r="B644" s="88" t="s">
        <v>1283</v>
      </c>
      <c r="C644" s="67" t="s">
        <v>1282</v>
      </c>
      <c r="D644" s="56">
        <f t="shared" ref="D644:E644" si="185">IF(D417-D416+D638-D637&gt;=0,D417-D416+D638-D637,0)</f>
        <v>0</v>
      </c>
      <c r="E644" s="56">
        <f t="shared" si="185"/>
        <v>330997</v>
      </c>
      <c r="F644" s="57" t="str">
        <f t="shared" si="119"/>
        <v>-</v>
      </c>
    </row>
    <row r="645" spans="1:6" ht="24" x14ac:dyDescent="0.2">
      <c r="A645" s="54" t="s">
        <v>605</v>
      </c>
      <c r="B645" s="88" t="s">
        <v>1284</v>
      </c>
      <c r="C645" s="55" t="s">
        <v>1285</v>
      </c>
      <c r="D645" s="56">
        <f t="shared" ref="D645:E645" si="186">IF(D641+D643-D642-D644&gt;=0,D641+D643-D642-D644,0)</f>
        <v>619932</v>
      </c>
      <c r="E645" s="56">
        <f t="shared" si="186"/>
        <v>882050.96999999974</v>
      </c>
      <c r="F645" s="57">
        <f t="shared" si="119"/>
        <v>142.28189059445225</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3387648</v>
      </c>
      <c r="E649" s="284">
        <v>214493.66</v>
      </c>
      <c r="F649" s="57">
        <f t="shared" ref="F649:F724" si="188">IF(D649&lt;&gt;0,IF(E649/D649&gt;=100,"&gt;&gt;100",E649/D649*100),"-")</f>
        <v>6.331639532796796</v>
      </c>
    </row>
    <row r="650" spans="1:6" ht="12.75" customHeight="1" x14ac:dyDescent="0.2">
      <c r="A650" s="54" t="s">
        <v>1293</v>
      </c>
      <c r="B650" s="88" t="s">
        <v>1294</v>
      </c>
      <c r="C650" s="55" t="s">
        <v>1293</v>
      </c>
      <c r="D650" s="284">
        <v>2988408</v>
      </c>
      <c r="E650" s="284">
        <v>3291680.7</v>
      </c>
      <c r="F650" s="57">
        <f t="shared" si="188"/>
        <v>110.14830304295799</v>
      </c>
    </row>
    <row r="651" spans="1:6" ht="12.75" customHeight="1" x14ac:dyDescent="0.2">
      <c r="A651" s="54" t="s">
        <v>1295</v>
      </c>
      <c r="B651" s="88" t="s">
        <v>1296</v>
      </c>
      <c r="C651" s="55" t="s">
        <v>1295</v>
      </c>
      <c r="D651" s="284">
        <v>5456304</v>
      </c>
      <c r="E651" s="284">
        <v>2559264.83</v>
      </c>
      <c r="F651" s="57">
        <f t="shared" si="188"/>
        <v>46.904733130705331</v>
      </c>
    </row>
    <row r="652" spans="1:6" ht="24" x14ac:dyDescent="0.2">
      <c r="A652" s="54">
        <v>11</v>
      </c>
      <c r="B652" s="88" t="s">
        <v>1297</v>
      </c>
      <c r="C652" s="55" t="s">
        <v>1298</v>
      </c>
      <c r="D652" s="56">
        <f t="shared" ref="D652:E652" si="189">+D649+D650-D651</f>
        <v>919752</v>
      </c>
      <c r="E652" s="56">
        <f t="shared" si="189"/>
        <v>946909.53000000026</v>
      </c>
      <c r="F652" s="57">
        <f t="shared" si="188"/>
        <v>102.95270138037213</v>
      </c>
    </row>
    <row r="653" spans="1:6" ht="24" x14ac:dyDescent="0.2">
      <c r="A653" s="54" t="s">
        <v>605</v>
      </c>
      <c r="B653" s="88" t="s">
        <v>1299</v>
      </c>
      <c r="C653" s="55" t="s">
        <v>1300</v>
      </c>
      <c r="D653" s="307">
        <v>12</v>
      </c>
      <c r="E653" s="307">
        <v>12</v>
      </c>
      <c r="F653" s="57">
        <f t="shared" si="188"/>
        <v>100</v>
      </c>
    </row>
    <row r="654" spans="1:6" ht="24" x14ac:dyDescent="0.2">
      <c r="A654" s="54" t="s">
        <v>605</v>
      </c>
      <c r="B654" s="88" t="s">
        <v>1301</v>
      </c>
      <c r="C654" s="55" t="s">
        <v>1302</v>
      </c>
      <c r="D654" s="307"/>
      <c r="E654" s="307"/>
      <c r="F654" s="57" t="str">
        <f t="shared" si="188"/>
        <v>-</v>
      </c>
    </row>
    <row r="655" spans="1:6" ht="12.75" customHeight="1" x14ac:dyDescent="0.2">
      <c r="A655" s="54" t="s">
        <v>605</v>
      </c>
      <c r="B655" s="88" t="s">
        <v>1303</v>
      </c>
      <c r="C655" s="55" t="s">
        <v>1304</v>
      </c>
      <c r="D655" s="307">
        <v>12</v>
      </c>
      <c r="E655" s="307">
        <v>3</v>
      </c>
      <c r="F655" s="57">
        <f t="shared" si="188"/>
        <v>25</v>
      </c>
    </row>
    <row r="656" spans="1:6" ht="12.75" customHeight="1" x14ac:dyDescent="0.2">
      <c r="A656" s="54" t="s">
        <v>605</v>
      </c>
      <c r="B656" s="88" t="s">
        <v>1305</v>
      </c>
      <c r="C656" s="55" t="s">
        <v>1306</v>
      </c>
      <c r="D656" s="307"/>
      <c r="E656" s="307"/>
      <c r="F656" s="57" t="str">
        <f t="shared" si="188"/>
        <v>-</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v>140746</v>
      </c>
      <c r="E661" s="284">
        <v>154030.38</v>
      </c>
      <c r="F661" s="57">
        <f t="shared" si="188"/>
        <v>109.43854887527888</v>
      </c>
    </row>
    <row r="662" spans="1:6" ht="12.75" customHeight="1" x14ac:dyDescent="0.2">
      <c r="A662" s="54">
        <v>63312</v>
      </c>
      <c r="B662" s="88" t="s">
        <v>1318</v>
      </c>
      <c r="C662" s="55" t="s">
        <v>1319</v>
      </c>
      <c r="D662" s="284">
        <v>30947</v>
      </c>
      <c r="E662" s="284">
        <v>1067.32</v>
      </c>
      <c r="F662" s="57">
        <f t="shared" si="188"/>
        <v>3.4488641871586907</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v>500000</v>
      </c>
      <c r="E666" s="284"/>
      <c r="F666" s="57">
        <f t="shared" si="188"/>
        <v>0</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c r="F675" s="57" t="str">
        <f t="shared" si="188"/>
        <v>-</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v>83133</v>
      </c>
      <c r="E696" s="284">
        <v>217375.9</v>
      </c>
      <c r="F696" s="57">
        <f t="shared" si="188"/>
        <v>261.47967714385379</v>
      </c>
    </row>
    <row r="697" spans="1:6" ht="24" x14ac:dyDescent="0.2">
      <c r="A697" s="54" t="s">
        <v>1373</v>
      </c>
      <c r="B697" s="229" t="s">
        <v>1374</v>
      </c>
      <c r="C697" s="55" t="s">
        <v>1373</v>
      </c>
      <c r="D697" s="284"/>
      <c r="E697" s="284">
        <v>182037.5</v>
      </c>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c r="F717" s="57" t="str">
        <f t="shared" si="188"/>
        <v>-</v>
      </c>
    </row>
    <row r="718" spans="1:6" ht="12.75" customHeight="1" x14ac:dyDescent="0.2">
      <c r="A718" s="54">
        <v>32121</v>
      </c>
      <c r="B718" s="88" t="s">
        <v>1412</v>
      </c>
      <c r="C718" s="55" t="s">
        <v>1413</v>
      </c>
      <c r="D718" s="284">
        <v>16700</v>
      </c>
      <c r="E718" s="284">
        <v>3006</v>
      </c>
      <c r="F718" s="57">
        <f t="shared" si="188"/>
        <v>18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16972</v>
      </c>
      <c r="E722" s="284">
        <v>16291</v>
      </c>
      <c r="F722" s="57">
        <f t="shared" si="188"/>
        <v>95.987508838086256</v>
      </c>
    </row>
    <row r="723" spans="1:6" ht="12.75" customHeight="1" x14ac:dyDescent="0.2">
      <c r="A723" s="54" t="s">
        <v>1422</v>
      </c>
      <c r="B723" s="88" t="s">
        <v>1423</v>
      </c>
      <c r="C723" s="55" t="s">
        <v>1422</v>
      </c>
      <c r="D723" s="284">
        <v>30239</v>
      </c>
      <c r="E723" s="284">
        <v>22679</v>
      </c>
      <c r="F723" s="57">
        <f t="shared" si="188"/>
        <v>74.999173253083768</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67766</v>
      </c>
      <c r="E725" s="284">
        <v>43725.72</v>
      </c>
      <c r="F725" s="57">
        <f t="shared" ref="F725:F979" si="190">IF(D725&lt;&gt;0,IF(E725/D725&gt;=100,"&gt;&gt;100",E725/D725*100),"-")</f>
        <v>64.52456984328424</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v>72589</v>
      </c>
      <c r="E764" s="284"/>
      <c r="F764" s="57">
        <f t="shared" si="190"/>
        <v>0</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v>57400</v>
      </c>
      <c r="E818" s="284"/>
      <c r="F818" s="57">
        <f t="shared" si="190"/>
        <v>0</v>
      </c>
    </row>
    <row r="819" spans="1:6" ht="12.75" customHeight="1" x14ac:dyDescent="0.2">
      <c r="A819" s="54">
        <v>37215</v>
      </c>
      <c r="B819" s="88" t="s">
        <v>1614</v>
      </c>
      <c r="C819" s="55" t="s">
        <v>1615</v>
      </c>
      <c r="D819" s="284">
        <v>72800</v>
      </c>
      <c r="E819" s="284">
        <v>55200</v>
      </c>
      <c r="F819" s="57">
        <f t="shared" si="190"/>
        <v>75.824175824175825</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v>5904</v>
      </c>
      <c r="E824" s="284">
        <v>3483</v>
      </c>
      <c r="F824" s="57">
        <f t="shared" si="190"/>
        <v>58.993902439024396</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v>236118</v>
      </c>
      <c r="E828" s="284">
        <v>321005</v>
      </c>
      <c r="F828" s="57">
        <f t="shared" si="190"/>
        <v>135.95109225048492</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v>2120</v>
      </c>
      <c r="E900" s="284">
        <v>2120</v>
      </c>
      <c r="F900" s="57">
        <f t="shared" si="190"/>
        <v>100</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v>2120</v>
      </c>
      <c r="E968" s="284">
        <v>2120</v>
      </c>
      <c r="F968" s="57">
        <f t="shared" si="190"/>
        <v>100</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85" workbookViewId="0">
      <selection activeCell="D20" sqref="D20"/>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723033.45</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1844813.56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1704133.56</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189488.94</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968294.62</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307988</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238362</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140680</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2310998.3600000003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1881039.36</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232228.24</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1095142.02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305638</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v>5000</v>
      </c>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243031.1</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147660</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282299</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282299</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256848.64999999944</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256848.65</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218758.65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38090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8</v>
      </c>
      <c r="G3" s="144">
        <f>IF(RefStr!C12&lt;&gt;"",INT(VALUE(MID(RefStr!C12,1,4))),0)</f>
        <v>2022</v>
      </c>
      <c r="H3" s="148">
        <f>IF(RefStr!C12&lt;&gt;"",INT(VALUE(MID(RefStr!C12,6,2))),0)</f>
        <v>6</v>
      </c>
      <c r="I3" s="149">
        <f>RefStr!C10</f>
        <v>22</v>
      </c>
      <c r="J3" s="150" t="str">
        <f>RefStr!H7</f>
        <v>DA</v>
      </c>
      <c r="K3" s="148" t="str">
        <f>RefStr!H9</f>
        <v>NE</v>
      </c>
      <c r="L3" s="148" t="str">
        <f>RefStr!H10</f>
        <v>NE</v>
      </c>
      <c r="M3" s="148" t="str">
        <f>RefStr!H8</f>
        <v>NE</v>
      </c>
      <c r="N3" s="148" t="str">
        <f>RefStr!H11</f>
        <v>DA</v>
      </c>
      <c r="O3" s="151">
        <f>RefStr!C6</f>
        <v>26985</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8</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Provjera</v>
      </c>
      <c r="C213" s="138" t="s">
        <v>3215</v>
      </c>
      <c r="D213" s="143"/>
      <c r="E213" s="80">
        <f t="shared" si="20"/>
        <v>0</v>
      </c>
      <c r="F213" s="80">
        <f t="shared" ref="F213:F274" si="21">MAX(L213:O213)</f>
        <v>1</v>
      </c>
      <c r="G213" s="80"/>
      <c r="H213" s="80"/>
      <c r="I213" s="80"/>
      <c r="J213" s="80"/>
      <c r="K213" s="80"/>
      <c r="L213" s="80">
        <f>IF(AND('PR-RAS'!D24&gt;0,'PR-RAS'!D658=0),1,0)</f>
        <v>1</v>
      </c>
      <c r="M213" s="80">
        <f>IF(AND('PR-RAS'!E24&gt;0,'PR-RAS'!E658=0),1,0)</f>
        <v>1</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3226</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3228</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2022-07-07T13:06:10Z</cp:lastPrinted>
  <dcterms:created xsi:type="dcterms:W3CDTF">2022-04-01T05:14:30Z</dcterms:created>
  <dcterms:modified xsi:type="dcterms:W3CDTF">2022-07-07T13:07:06Z</dcterms:modified>
</cp:coreProperties>
</file>